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</sheets>
  <definedNames>
    <definedName name="_xlnm.Print_Area" localSheetId="1">'2'!$A$1:$Q$26</definedName>
    <definedName name="_xlnm.Print_Area" localSheetId="2">'3'!$A$1:$X$28</definedName>
    <definedName name="_xlnm.Print_Area" localSheetId="3">'4'!$A$1:$AH$22</definedName>
    <definedName name="_xlnm.Print_Area" localSheetId="4">'5'!$A$1:$T$28</definedName>
    <definedName name="_xlnm.Print_Area" localSheetId="5">'6'!$A$1:$P$14</definedName>
    <definedName name="_xlnm.Print_Area" localSheetId="6">'7'!$A$1:$P$14</definedName>
  </definedNames>
  <calcPr fullCalcOnLoad="1"/>
</workbook>
</file>

<file path=xl/sharedStrings.xml><?xml version="1.0" encoding="utf-8"?>
<sst xmlns="http://schemas.openxmlformats.org/spreadsheetml/2006/main" count="265" uniqueCount="123">
  <si>
    <t>№</t>
  </si>
  <si>
    <t>1-жадвал</t>
  </si>
  <si>
    <t>3-жадвал</t>
  </si>
  <si>
    <t>Жами мурожаатлар сони</t>
  </si>
  <si>
    <t>Шу жумладан</t>
  </si>
  <si>
    <t xml:space="preserve">         Жами</t>
  </si>
  <si>
    <t>Мурожаат этувчилар тоифаси</t>
  </si>
  <si>
    <t xml:space="preserve">Юридик шахслар </t>
  </si>
  <si>
    <t>Мурожаатларда кўтарилан масалалар</t>
  </si>
  <si>
    <t>Ёзма мурожаатлар</t>
  </si>
  <si>
    <t>Жами</t>
  </si>
  <si>
    <t>Оғзаки мурожаатлар</t>
  </si>
  <si>
    <t>Жами мурожаатлар</t>
  </si>
  <si>
    <t xml:space="preserve">Жами </t>
  </si>
  <si>
    <t>2-жадвал</t>
  </si>
  <si>
    <t>Ёзма мурожа-атлар</t>
  </si>
  <si>
    <t>рад этилди</t>
  </si>
  <si>
    <t>5-жадвал</t>
  </si>
  <si>
    <t>Вазир ва ўринбосарлари</t>
  </si>
  <si>
    <t>Вилоятлар</t>
  </si>
  <si>
    <t>Қорақалпоғистон Республикаси</t>
  </si>
  <si>
    <t>Андижон</t>
  </si>
  <si>
    <t>Бухоро</t>
  </si>
  <si>
    <t>Жиззах</t>
  </si>
  <si>
    <t>Қашқадарё</t>
  </si>
  <si>
    <t>Навоий</t>
  </si>
  <si>
    <t>Наманган</t>
  </si>
  <si>
    <t>Самарқанд</t>
  </si>
  <si>
    <t>Сирдарё</t>
  </si>
  <si>
    <t>Сурхондарё</t>
  </si>
  <si>
    <t>Тошкент в.</t>
  </si>
  <si>
    <t>Фарғона</t>
  </si>
  <si>
    <t>Хоразм</t>
  </si>
  <si>
    <t>Тошкент ш.</t>
  </si>
  <si>
    <t xml:space="preserve">Бошқа ҳудуддан </t>
  </si>
  <si>
    <t>Жисмоний шахслар</t>
  </si>
  <si>
    <t>Вазирлар Маҳкамаси-дан келган</t>
  </si>
  <si>
    <t>тушунтирилди</t>
  </si>
  <si>
    <t>Жумладан</t>
  </si>
  <si>
    <t>кўриб чиқилмоқда</t>
  </si>
  <si>
    <t>Мурожаатлар шакллари</t>
  </si>
  <si>
    <r>
      <t xml:space="preserve">Оғзаки мурожаатлар </t>
    </r>
    <r>
      <rPr>
        <i/>
        <sz val="20"/>
        <rFont val="Times New Roman"/>
        <family val="1"/>
      </rPr>
      <t xml:space="preserve">(шахсий қабул, сайёр қабул, масъул ходимлар қабули ва ишонч телефон) </t>
    </r>
  </si>
  <si>
    <t>Қаноатлан-тирилган</t>
  </si>
  <si>
    <t>Тушун-тириш берилган</t>
  </si>
  <si>
    <t>Тегишли-лиги бўйича юборилган</t>
  </si>
  <si>
    <t>Рад этилган</t>
  </si>
  <si>
    <t>Кўрмасдан қолди-рилган ёки аноним деб топилган</t>
  </si>
  <si>
    <t>Кўриб чиқил-моқда</t>
  </si>
  <si>
    <t xml:space="preserve">   Халқ қабулхоналари ва Виртуал қабулхонаси орқали тушган мурожаатлар тўғрисида маълумот</t>
  </si>
  <si>
    <t xml:space="preserve">сайёр қабули </t>
  </si>
  <si>
    <t xml:space="preserve">  шахсий қабули    </t>
  </si>
  <si>
    <t>масъул ходим-ларнинг қабули</t>
  </si>
  <si>
    <t>вазирлик аппаратида   кўрилган</t>
  </si>
  <si>
    <t>ҳудудий идораларга юборилган</t>
  </si>
  <si>
    <t>тегишли идоралар ва ҳокимиятларга юборилган</t>
  </si>
  <si>
    <t>4-жадвал</t>
  </si>
  <si>
    <t xml:space="preserve">Жами мурожаат-лар  </t>
  </si>
  <si>
    <t>Бошқа ҳудуддан</t>
  </si>
  <si>
    <t xml:space="preserve">           Жами</t>
  </si>
  <si>
    <t xml:space="preserve"> Ўтказилган сайёр қабул сони</t>
  </si>
  <si>
    <t>Раҳбарларнинг</t>
  </si>
  <si>
    <t>такрорийлар</t>
  </si>
  <si>
    <t>муддати бузилганлар</t>
  </si>
  <si>
    <t>Халқ қабулхоналари орқали келиб тушган мурожаатлар</t>
  </si>
  <si>
    <t>Виртуал қабулхонаси орқали келиб тушган мурожаатлар</t>
  </si>
  <si>
    <t>чоралар кўрилди</t>
  </si>
  <si>
    <t>Мурожаатларда кўтарилган масалалар</t>
  </si>
  <si>
    <t>Назоратга олинганлар</t>
  </si>
  <si>
    <t>Муддати бузил-ган</t>
  </si>
  <si>
    <t>ишонч телефони</t>
  </si>
  <si>
    <r>
      <t xml:space="preserve">Электрон мурожаатлар              </t>
    </r>
    <r>
      <rPr>
        <i/>
        <sz val="18"/>
        <rFont val="Times New Roman"/>
        <family val="1"/>
      </rPr>
      <t xml:space="preserve">   </t>
    </r>
  </si>
  <si>
    <r>
      <t xml:space="preserve">Электрон мурожаатлар               </t>
    </r>
    <r>
      <rPr>
        <b/>
        <sz val="18"/>
        <rFont val="Times New Roman"/>
        <family val="1"/>
      </rPr>
      <t xml:space="preserve"> </t>
    </r>
  </si>
  <si>
    <r>
      <t xml:space="preserve"> Электрон мурожа-атлар </t>
    </r>
    <r>
      <rPr>
        <i/>
        <sz val="16"/>
        <rFont val="Times New Roman"/>
        <family val="1"/>
      </rPr>
      <t xml:space="preserve"> </t>
    </r>
  </si>
  <si>
    <t>6-жадвал</t>
  </si>
  <si>
    <t>Жавобгарлик турлари</t>
  </si>
  <si>
    <t>Интизомий жавобгарлик</t>
  </si>
  <si>
    <t>Маъмурий жавобгарлик</t>
  </si>
  <si>
    <t xml:space="preserve">Жиноий жавобгарлик </t>
  </si>
  <si>
    <t>Жарима</t>
  </si>
  <si>
    <t>Хайфсан</t>
  </si>
  <si>
    <t>Лавозимидан озод этиш</t>
  </si>
  <si>
    <t>7-жадвал</t>
  </si>
  <si>
    <t>мурожаатларнинг турлари бўйича таққослама таҳлили тўғрисида маълумот</t>
  </si>
  <si>
    <t>Жисмоний шахслар бўйича</t>
  </si>
  <si>
    <t>Юридик шахслар бўйича</t>
  </si>
  <si>
    <t>Мурожаатлар сони</t>
  </si>
  <si>
    <t>Ариза</t>
  </si>
  <si>
    <t>Шикоят</t>
  </si>
  <si>
    <t>Таклиф</t>
  </si>
  <si>
    <t xml:space="preserve">Шахсий ва сайёр қабуллар                              (Оғзаки мурожаатлар) </t>
  </si>
  <si>
    <t xml:space="preserve">  учун жавобгарликка тортилганлик тўғрисида маълумот</t>
  </si>
  <si>
    <t>-</t>
  </si>
  <si>
    <t xml:space="preserve"> раҳбар ва масъул ходимлар  томонидан камчиликлар ва қонунбузарликларга йўл қўйилганлиги  </t>
  </si>
  <si>
    <t>вакиллари кўриб чиқилган мурожаатлар тўғрисида маълумот</t>
  </si>
  <si>
    <t>Телефон носозлиги</t>
  </si>
  <si>
    <t xml:space="preserve">Телефон ўрнатиш </t>
  </si>
  <si>
    <t>Телекоммуникация масалалари</t>
  </si>
  <si>
    <t>Почта масаласи</t>
  </si>
  <si>
    <t>Иш, иш ҳақи  масалалари</t>
  </si>
  <si>
    <t>Раҳбарлар фаолияти масалалари</t>
  </si>
  <si>
    <t>Олий ва ўрта махсус таълим масалалари</t>
  </si>
  <si>
    <t>Радио ва телевидение масалалари</t>
  </si>
  <si>
    <t>Моддий ёрдам масаласи</t>
  </si>
  <si>
    <t>Молиявий масалалар</t>
  </si>
  <si>
    <t>Мобиль алоқа масалалари</t>
  </si>
  <si>
    <t>Интернет масалалари</t>
  </si>
  <si>
    <t>Турли масалалар</t>
  </si>
  <si>
    <t xml:space="preserve">Вазир </t>
  </si>
  <si>
    <t xml:space="preserve">Вазирнинг биринчи ўринбосари </t>
  </si>
  <si>
    <t xml:space="preserve">Вазир ўринбосари </t>
  </si>
  <si>
    <t>2020 й</t>
  </si>
  <si>
    <t>2021 й</t>
  </si>
  <si>
    <t>Вазир ўринбосари</t>
  </si>
  <si>
    <t>2022 й</t>
  </si>
  <si>
    <t>2021 ва 2022 йил 1 чорагида  Ўзбекистон Республикаси Ахборот технологиялари ва коммуникацияларини ривожлантириш вазирлигида   жисмоний ва юридик шахсларнинг  мурожаатларини  кўриб чиқишда</t>
  </si>
  <si>
    <t xml:space="preserve">2022 йил 1 чорагида Ўзбекистон Республикаси Ахборот технологиялари ва коммуникацияларини ривожлантириш вазирлигига жисмоний ва юридик шахслардан   Ўзбекистон Республикаси Президентининг  </t>
  </si>
  <si>
    <t xml:space="preserve"> 2021 ва 2022 йил 1 чорагида Ўзбекистон Республикаси Ахборот технологиялари ва коммуникацияларини ривожлантириш вазирлигига жисмоний ва юридик шахслардан тушган</t>
  </si>
  <si>
    <t>2022 йил 1 чоракда тушган мурожаатлар бўйича</t>
  </si>
  <si>
    <t>2022 йил 1 чорак бўйича мурожаатларни  кўриб чиқиш ҳолатлари</t>
  </si>
  <si>
    <t xml:space="preserve">2021 ва 2022 йил 1 чорагида Ўзбекистон Республикаси Ахборот технологиялари ва коммуникацияларини ривожлантириш вазирлигининг раҳбарияти томонидан қабул қилинган  жисмоний шахслар ва юридик шахслар </t>
  </si>
  <si>
    <t>2021 ва 2022 йил 1 чорагида Ўзбекистон Республикаси Ахборот технологиялари ва коммуникацияларини ривожлантириш вазирлигига  жисмоний ва юридик шахслардан тушган ва назоратга олинган мурожаатларни кўриб чиқиш натижалари тўғрисида маълумот</t>
  </si>
  <si>
    <t>2021 ва 2022 йил 1 чоргида Ўзбекистон Республикаси Ахборот технологиялари ва коммуникацияларини ривожлантириш вазирлигига жисмоний ва юридик шахслардан тушган мурожаатларнинг вилоятлар бўйича таққослама таҳлили тўғрисида маълумот</t>
  </si>
  <si>
    <t xml:space="preserve">2021 ва 2022 йил 1 чорагида  Ўзбекистон Республикаси Ахборот технологиялари ва коммуникацияларини ривожлантириш вазирлигига жисмоний ва юридик шахслардан тушган  мурожаатларнинг масалалар ва вилоятлар бўйича таққослама таҳлили тўғрисида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</si>
</sst>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ум&quot;;\-#,##0&quot;сум&quot;"/>
    <numFmt numFmtId="173" formatCode="#,##0&quot;сум&quot;;[Red]\-#,##0&quot;сум&quot;"/>
    <numFmt numFmtId="174" formatCode="#,##0.00&quot;сум&quot;;\-#,##0.00&quot;сум&quot;"/>
    <numFmt numFmtId="175" formatCode="#,##0.00&quot;сум&quot;;[Red]\-#,##0.00&quot;сум&quot;"/>
    <numFmt numFmtId="176" formatCode="_-* #,##0&quot;сум&quot;_-;\-* #,##0&quot;сум&quot;_-;_-* &quot;-&quot;&quot;сум&quot;_-;_-@_-"/>
    <numFmt numFmtId="177" formatCode="_-* #,##0_с_у_м_-;\-* #,##0_с_у_м_-;_-* &quot;-&quot;_с_у_м_-;_-@_-"/>
    <numFmt numFmtId="178" formatCode="_-* #,##0.00&quot;сум&quot;_-;\-* #,##0.00&quot;сум&quot;_-;_-* &quot;-&quot;??&quot;сум&quot;_-;_-@_-"/>
    <numFmt numFmtId="179" formatCode="_-* #,##0.00_с_у_м_-;\-* #,##0.00_с_у_м_-;_-* &quot;-&quot;??_с_у_м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%"/>
    <numFmt numFmtId="192" formatCode="[$€-2]\ ###,000_);[Red]\([$€-2]\ ###,000\)"/>
    <numFmt numFmtId="193" formatCode="[$-FC19]d\ mmmm\ yyyy\ &quot;г.&quot;"/>
  </numFmts>
  <fonts count="81">
    <font>
      <sz val="10"/>
      <name val="Arial"/>
      <family val="0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i/>
      <sz val="18"/>
      <name val="Times New Roman"/>
      <family val="1"/>
    </font>
    <font>
      <sz val="10"/>
      <name val="Calibri"/>
      <family val="2"/>
    </font>
    <font>
      <i/>
      <sz val="16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sz val="28"/>
      <name val="Times New Roman"/>
      <family val="1"/>
    </font>
    <font>
      <sz val="28"/>
      <name val="Times New Roman"/>
      <family val="1"/>
    </font>
    <font>
      <b/>
      <sz val="24"/>
      <name val="Times New Roman"/>
      <family val="1"/>
    </font>
    <font>
      <i/>
      <sz val="20"/>
      <name val="Times New Roman"/>
      <family val="1"/>
    </font>
    <font>
      <i/>
      <sz val="22"/>
      <name val="Times New Roman"/>
      <family val="1"/>
    </font>
    <font>
      <sz val="36"/>
      <name val="Times New Roman"/>
      <family val="1"/>
    </font>
    <font>
      <sz val="2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30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28"/>
      <name val="Times New Roman"/>
      <family val="1"/>
    </font>
    <font>
      <i/>
      <sz val="24"/>
      <name val="Times New Roman"/>
      <family val="1"/>
    </font>
    <font>
      <sz val="30"/>
      <name val="Times New Roman"/>
      <family val="1"/>
    </font>
    <font>
      <i/>
      <sz val="30"/>
      <name val="Times New Roman"/>
      <family val="1"/>
    </font>
    <font>
      <i/>
      <sz val="13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b/>
      <sz val="14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22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22"/>
      <color rgb="FFFF0000"/>
      <name val="Times New Roman"/>
      <family val="1"/>
    </font>
    <font>
      <i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8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191" fontId="9" fillId="0" borderId="0" xfId="0" applyNumberFormat="1" applyFont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2" fillId="33" borderId="15" xfId="0" applyFont="1" applyFill="1" applyBorder="1" applyAlignment="1">
      <alignment vertical="center" wrapText="1"/>
    </xf>
    <xf numFmtId="0" fontId="12" fillId="33" borderId="16" xfId="0" applyFont="1" applyFill="1" applyBorder="1" applyAlignment="1">
      <alignment vertical="center" wrapText="1"/>
    </xf>
    <xf numFmtId="0" fontId="12" fillId="33" borderId="17" xfId="0" applyFont="1" applyFill="1" applyBorder="1" applyAlignment="1">
      <alignment vertical="center" wrapText="1"/>
    </xf>
    <xf numFmtId="0" fontId="13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4" fillId="0" borderId="0" xfId="0" applyFont="1" applyAlignment="1">
      <alignment/>
    </xf>
    <xf numFmtId="0" fontId="21" fillId="0" borderId="0" xfId="0" applyFont="1" applyAlignment="1">
      <alignment horizontal="center" vertical="top" wrapText="1"/>
    </xf>
    <xf numFmtId="0" fontId="75" fillId="0" borderId="0" xfId="0" applyFont="1" applyAlignment="1">
      <alignment/>
    </xf>
    <xf numFmtId="0" fontId="75" fillId="0" borderId="0" xfId="0" applyFont="1" applyBorder="1" applyAlignment="1">
      <alignment/>
    </xf>
    <xf numFmtId="0" fontId="75" fillId="0" borderId="1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3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6" fillId="0" borderId="34" xfId="0" applyFont="1" applyBorder="1" applyAlignment="1">
      <alignment horizontal="center" vertical="center" wrapText="1"/>
    </xf>
    <xf numFmtId="0" fontId="76" fillId="0" borderId="35" xfId="0" applyFont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76" fillId="0" borderId="36" xfId="0" applyFont="1" applyBorder="1" applyAlignment="1">
      <alignment horizontal="center" vertical="center" wrapText="1"/>
    </xf>
    <xf numFmtId="0" fontId="76" fillId="0" borderId="37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38" xfId="0" applyFont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 wrapText="1"/>
    </xf>
    <xf numFmtId="0" fontId="76" fillId="0" borderId="39" xfId="0" applyFont="1" applyBorder="1" applyAlignment="1">
      <alignment horizontal="center" vertical="center" wrapText="1"/>
    </xf>
    <xf numFmtId="0" fontId="76" fillId="0" borderId="28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0" borderId="42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27" fillId="0" borderId="0" xfId="0" applyFont="1" applyAlignment="1">
      <alignment/>
    </xf>
    <xf numFmtId="0" fontId="18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2" fillId="0" borderId="28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27" fillId="0" borderId="0" xfId="0" applyFont="1" applyAlignment="1">
      <alignment horizontal="right"/>
    </xf>
    <xf numFmtId="0" fontId="33" fillId="0" borderId="0" xfId="0" applyFont="1" applyAlignment="1">
      <alignment horizontal="justify"/>
    </xf>
    <xf numFmtId="0" fontId="32" fillId="0" borderId="0" xfId="0" applyFont="1" applyAlignment="1">
      <alignment wrapText="1"/>
    </xf>
    <xf numFmtId="0" fontId="31" fillId="0" borderId="0" xfId="0" applyFont="1" applyAlignment="1">
      <alignment vertical="top"/>
    </xf>
    <xf numFmtId="0" fontId="13" fillId="0" borderId="43" xfId="0" applyFont="1" applyBorder="1" applyAlignment="1">
      <alignment horizontal="center" vertical="center" wrapText="1"/>
    </xf>
    <xf numFmtId="0" fontId="12" fillId="34" borderId="0" xfId="0" applyFont="1" applyFill="1" applyAlignment="1">
      <alignment/>
    </xf>
    <xf numFmtId="0" fontId="13" fillId="34" borderId="0" xfId="0" applyFont="1" applyFill="1" applyBorder="1" applyAlignment="1">
      <alignment horizontal="center" vertical="center" wrapText="1"/>
    </xf>
    <xf numFmtId="0" fontId="33" fillId="34" borderId="19" xfId="0" applyFont="1" applyFill="1" applyBorder="1" applyAlignment="1">
      <alignment horizontal="center" vertical="center" wrapText="1"/>
    </xf>
    <xf numFmtId="0" fontId="33" fillId="34" borderId="28" xfId="0" applyFont="1" applyFill="1" applyBorder="1" applyAlignment="1">
      <alignment horizontal="center" vertical="center" wrapText="1"/>
    </xf>
    <xf numFmtId="0" fontId="4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Alignment="1">
      <alignment/>
    </xf>
    <xf numFmtId="4" fontId="4" fillId="34" borderId="22" xfId="0" applyNumberFormat="1" applyFont="1" applyFill="1" applyBorder="1" applyAlignment="1">
      <alignment horizontal="left" vertical="center" wrapText="1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wrapText="1"/>
    </xf>
    <xf numFmtId="0" fontId="3" fillId="34" borderId="18" xfId="0" applyFont="1" applyFill="1" applyBorder="1" applyAlignment="1">
      <alignment horizontal="left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33" fillId="34" borderId="11" xfId="0" applyFont="1" applyFill="1" applyBorder="1" applyAlignment="1">
      <alignment horizontal="center" vertical="center" wrapText="1"/>
    </xf>
    <xf numFmtId="0" fontId="33" fillId="34" borderId="23" xfId="0" applyFont="1" applyFill="1" applyBorder="1" applyAlignment="1">
      <alignment horizontal="center" vertical="center" wrapText="1"/>
    </xf>
    <xf numFmtId="0" fontId="6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13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0" fontId="76" fillId="0" borderId="2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5" fillId="0" borderId="45" xfId="0" applyFont="1" applyBorder="1" applyAlignment="1">
      <alignment horizontal="center" vertical="center"/>
    </xf>
    <xf numFmtId="4" fontId="20" fillId="0" borderId="22" xfId="0" applyNumberFormat="1" applyFont="1" applyFill="1" applyBorder="1" applyAlignment="1">
      <alignment horizontal="left" vertical="center" wrapText="1"/>
    </xf>
    <xf numFmtId="4" fontId="20" fillId="0" borderId="10" xfId="0" applyNumberFormat="1" applyFont="1" applyFill="1" applyBorder="1" applyAlignment="1">
      <alignment horizontal="left" vertical="center" wrapText="1"/>
    </xf>
    <xf numFmtId="4" fontId="20" fillId="35" borderId="10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3" fillId="34" borderId="47" xfId="0" applyFont="1" applyFill="1" applyBorder="1" applyAlignment="1">
      <alignment horizontal="center" vertical="center" wrapText="1"/>
    </xf>
    <xf numFmtId="0" fontId="33" fillId="34" borderId="48" xfId="0" applyFont="1" applyFill="1" applyBorder="1" applyAlignment="1">
      <alignment horizontal="center" vertical="center" wrapText="1"/>
    </xf>
    <xf numFmtId="0" fontId="33" fillId="34" borderId="46" xfId="0" applyFont="1" applyFill="1" applyBorder="1" applyAlignment="1">
      <alignment horizontal="center" vertical="center" wrapText="1"/>
    </xf>
    <xf numFmtId="0" fontId="33" fillId="34" borderId="21" xfId="0" applyFont="1" applyFill="1" applyBorder="1" applyAlignment="1">
      <alignment horizontal="center" vertical="center" wrapText="1"/>
    </xf>
    <xf numFmtId="0" fontId="33" fillId="34" borderId="49" xfId="0" applyFont="1" applyFill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1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53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wrapText="1"/>
    </xf>
    <xf numFmtId="0" fontId="5" fillId="35" borderId="58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5" fillId="35" borderId="29" xfId="0" applyFont="1" applyFill="1" applyBorder="1" applyAlignment="1">
      <alignment horizontal="center" vertical="center" wrapText="1"/>
    </xf>
    <xf numFmtId="0" fontId="15" fillId="0" borderId="29" xfId="0" applyNumberFormat="1" applyFont="1" applyBorder="1" applyAlignment="1" applyProtection="1">
      <alignment horizontal="center" vertical="center"/>
      <protection locked="0"/>
    </xf>
    <xf numFmtId="0" fontId="15" fillId="0" borderId="31" xfId="0" applyNumberFormat="1" applyFont="1" applyBorder="1" applyAlignment="1" applyProtection="1">
      <alignment horizontal="center" vertical="center"/>
      <protection locked="0"/>
    </xf>
    <xf numFmtId="0" fontId="11" fillId="0" borderId="50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1" fontId="7" fillId="0" borderId="28" xfId="0" applyNumberFormat="1" applyFont="1" applyFill="1" applyBorder="1" applyAlignment="1">
      <alignment horizontal="center" vertical="center"/>
    </xf>
    <xf numFmtId="0" fontId="11" fillId="0" borderId="59" xfId="0" applyNumberFormat="1" applyFont="1" applyFill="1" applyBorder="1" applyAlignment="1">
      <alignment horizontal="center" vertical="center" wrapText="1"/>
    </xf>
    <xf numFmtId="0" fontId="11" fillId="0" borderId="60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0" fontId="11" fillId="0" borderId="57" xfId="0" applyNumberFormat="1" applyFont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 wrapText="1"/>
    </xf>
    <xf numFmtId="0" fontId="11" fillId="0" borderId="31" xfId="0" applyNumberFormat="1" applyFont="1" applyFill="1" applyBorder="1" applyAlignment="1">
      <alignment horizontal="center" vertical="center" wrapText="1"/>
    </xf>
    <xf numFmtId="0" fontId="7" fillId="0" borderId="38" xfId="0" applyNumberFormat="1" applyFont="1" applyFill="1" applyBorder="1" applyAlignment="1">
      <alignment horizontal="center" vertical="center" wrapText="1"/>
    </xf>
    <xf numFmtId="0" fontId="7" fillId="35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64" xfId="0" applyNumberFormat="1" applyFont="1" applyFill="1" applyBorder="1" applyAlignment="1">
      <alignment horizontal="center" vertical="center"/>
    </xf>
    <xf numFmtId="0" fontId="11" fillId="0" borderId="50" xfId="0" applyNumberFormat="1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43" xfId="0" applyNumberFormat="1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/>
    </xf>
    <xf numFmtId="0" fontId="11" fillId="0" borderId="50" xfId="0" applyNumberFormat="1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66" xfId="0" applyFont="1" applyFill="1" applyBorder="1" applyAlignment="1">
      <alignment horizontal="center" vertical="center"/>
    </xf>
    <xf numFmtId="0" fontId="11" fillId="0" borderId="67" xfId="0" applyNumberFormat="1" applyFont="1" applyBorder="1" applyAlignment="1">
      <alignment horizontal="center" vertical="center" wrapText="1"/>
    </xf>
    <xf numFmtId="0" fontId="11" fillId="0" borderId="68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/>
    </xf>
    <xf numFmtId="0" fontId="11" fillId="0" borderId="69" xfId="0" applyNumberFormat="1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5" fillId="35" borderId="50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72" xfId="0" applyFont="1" applyFill="1" applyBorder="1" applyAlignment="1">
      <alignment horizontal="center" vertical="center" wrapText="1"/>
    </xf>
    <xf numFmtId="0" fontId="20" fillId="0" borderId="50" xfId="53" applyFont="1" applyBorder="1" applyAlignment="1">
      <alignment horizontal="center" vertical="center"/>
      <protection/>
    </xf>
    <xf numFmtId="0" fontId="20" fillId="0" borderId="57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12" xfId="0" applyFont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/>
    </xf>
    <xf numFmtId="0" fontId="20" fillId="0" borderId="29" xfId="53" applyFont="1" applyBorder="1" applyAlignment="1">
      <alignment horizontal="center" vertical="center"/>
      <protection/>
    </xf>
    <xf numFmtId="0" fontId="20" fillId="0" borderId="12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66" xfId="0" applyFont="1" applyFill="1" applyBorder="1" applyAlignment="1">
      <alignment horizontal="center" vertical="center" wrapText="1"/>
    </xf>
    <xf numFmtId="0" fontId="20" fillId="0" borderId="67" xfId="53" applyFont="1" applyBorder="1" applyAlignment="1">
      <alignment horizontal="center" vertical="center"/>
      <protection/>
    </xf>
    <xf numFmtId="0" fontId="20" fillId="0" borderId="69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45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5" fillId="35" borderId="55" xfId="0" applyFont="1" applyFill="1" applyBorder="1" applyAlignment="1">
      <alignment horizontal="center" vertical="center" wrapText="1"/>
    </xf>
    <xf numFmtId="0" fontId="5" fillId="35" borderId="56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5" fillId="34" borderId="55" xfId="0" applyNumberFormat="1" applyFont="1" applyFill="1" applyBorder="1" applyAlignment="1">
      <alignment horizontal="center" vertical="center"/>
    </xf>
    <xf numFmtId="0" fontId="15" fillId="0" borderId="50" xfId="0" applyNumberFormat="1" applyFont="1" applyBorder="1" applyAlignment="1" applyProtection="1">
      <alignment horizontal="center" vertical="center"/>
      <protection locked="0"/>
    </xf>
    <xf numFmtId="0" fontId="15" fillId="34" borderId="56" xfId="0" applyNumberFormat="1" applyFont="1" applyFill="1" applyBorder="1" applyAlignment="1">
      <alignment horizontal="center" vertical="center"/>
    </xf>
    <xf numFmtId="0" fontId="15" fillId="0" borderId="58" xfId="0" applyNumberFormat="1" applyFont="1" applyBorder="1" applyAlignment="1">
      <alignment horizontal="center" vertical="center"/>
    </xf>
    <xf numFmtId="0" fontId="15" fillId="0" borderId="30" xfId="0" applyNumberFormat="1" applyFont="1" applyBorder="1" applyAlignment="1">
      <alignment horizontal="center" vertical="center"/>
    </xf>
    <xf numFmtId="0" fontId="15" fillId="34" borderId="30" xfId="0" applyNumberFormat="1" applyFont="1" applyFill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34" borderId="65" xfId="0" applyNumberFormat="1" applyFont="1" applyFill="1" applyBorder="1" applyAlignment="1">
      <alignment horizontal="center" vertical="center"/>
    </xf>
    <xf numFmtId="0" fontId="15" fillId="0" borderId="32" xfId="0" applyNumberFormat="1" applyFont="1" applyBorder="1" applyAlignment="1">
      <alignment horizontal="center" vertical="center"/>
    </xf>
    <xf numFmtId="0" fontId="14" fillId="0" borderId="19" xfId="0" applyNumberFormat="1" applyFont="1" applyBorder="1" applyAlignment="1">
      <alignment horizontal="center" vertical="center"/>
    </xf>
    <xf numFmtId="0" fontId="15" fillId="0" borderId="65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34" borderId="38" xfId="0" applyFont="1" applyFill="1" applyBorder="1" applyAlignment="1">
      <alignment horizontal="center" vertical="center"/>
    </xf>
    <xf numFmtId="0" fontId="14" fillId="34" borderId="19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4" fillId="34" borderId="20" xfId="0" applyFont="1" applyFill="1" applyBorder="1" applyAlignment="1">
      <alignment horizontal="center" vertical="center"/>
    </xf>
    <xf numFmtId="0" fontId="15" fillId="0" borderId="55" xfId="0" applyNumberFormat="1" applyFont="1" applyBorder="1" applyAlignment="1" applyProtection="1">
      <alignment horizontal="center" vertical="center"/>
      <protection locked="0"/>
    </xf>
    <xf numFmtId="0" fontId="15" fillId="0" borderId="56" xfId="0" applyNumberFormat="1" applyFont="1" applyBorder="1" applyAlignment="1" applyProtection="1">
      <alignment horizontal="center" vertical="center"/>
      <protection locked="0"/>
    </xf>
    <xf numFmtId="0" fontId="15" fillId="0" borderId="65" xfId="0" applyNumberFormat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 wrapText="1"/>
    </xf>
    <xf numFmtId="0" fontId="11" fillId="0" borderId="58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 wrapText="1"/>
    </xf>
    <xf numFmtId="0" fontId="11" fillId="0" borderId="6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1" fontId="13" fillId="0" borderId="19" xfId="0" applyNumberFormat="1" applyFont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5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74" xfId="0" applyFont="1" applyFill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76" xfId="0" applyFont="1" applyBorder="1" applyAlignment="1">
      <alignment horizontal="center" vertical="center" wrapText="1"/>
    </xf>
    <xf numFmtId="0" fontId="20" fillId="0" borderId="77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 wrapText="1"/>
    </xf>
    <xf numFmtId="0" fontId="20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/>
    </xf>
    <xf numFmtId="0" fontId="20" fillId="0" borderId="66" xfId="0" applyFont="1" applyFill="1" applyBorder="1" applyAlignment="1">
      <alignment horizontal="center" vertical="center"/>
    </xf>
    <xf numFmtId="0" fontId="20" fillId="0" borderId="67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20" fillId="0" borderId="78" xfId="0" applyFont="1" applyFill="1" applyBorder="1" applyAlignment="1">
      <alignment horizontal="center" vertical="center" wrapText="1"/>
    </xf>
    <xf numFmtId="0" fontId="20" fillId="0" borderId="55" xfId="53" applyFont="1" applyBorder="1" applyAlignment="1">
      <alignment horizontal="center" vertical="center"/>
      <protection/>
    </xf>
    <xf numFmtId="0" fontId="20" fillId="0" borderId="56" xfId="53" applyFont="1" applyBorder="1" applyAlignment="1">
      <alignment horizontal="center" vertical="center"/>
      <protection/>
    </xf>
    <xf numFmtId="0" fontId="20" fillId="0" borderId="66" xfId="53" applyFont="1" applyBorder="1" applyAlignment="1">
      <alignment horizontal="center" vertical="center"/>
      <protection/>
    </xf>
    <xf numFmtId="0" fontId="16" fillId="0" borderId="18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0" fontId="11" fillId="0" borderId="7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77" xfId="0" applyNumberFormat="1" applyFont="1" applyBorder="1" applyAlignment="1">
      <alignment horizontal="center" vertical="center" wrapText="1"/>
    </xf>
    <xf numFmtId="49" fontId="7" fillId="0" borderId="45" xfId="0" applyNumberFormat="1" applyFont="1" applyFill="1" applyBorder="1" applyAlignment="1">
      <alignment horizontal="center" vertical="center" wrapText="1"/>
    </xf>
    <xf numFmtId="0" fontId="11" fillId="0" borderId="57" xfId="0" applyNumberFormat="1" applyFont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69" xfId="0" applyNumberFormat="1" applyFont="1" applyBorder="1" applyAlignment="1">
      <alignment horizontal="center" vertical="center" wrapText="1"/>
    </xf>
    <xf numFmtId="0" fontId="11" fillId="0" borderId="73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5" borderId="68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" fillId="35" borderId="65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9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0" fillId="0" borderId="79" xfId="0" applyBorder="1" applyAlignment="1">
      <alignment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13" fillId="0" borderId="18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6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3" fillId="0" borderId="4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7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0" fillId="0" borderId="44" xfId="0" applyBorder="1" applyAlignment="1">
      <alignment/>
    </xf>
    <xf numFmtId="0" fontId="6" fillId="0" borderId="5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4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2" fillId="0" borderId="0" xfId="0" applyFont="1" applyAlignment="1">
      <alignment wrapText="1"/>
    </xf>
    <xf numFmtId="0" fontId="7" fillId="0" borderId="2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textRotation="90" wrapText="1"/>
    </xf>
    <xf numFmtId="0" fontId="7" fillId="0" borderId="35" xfId="0" applyFont="1" applyBorder="1" applyAlignment="1">
      <alignment horizontal="center" vertical="center" textRotation="90" wrapText="1"/>
    </xf>
    <xf numFmtId="0" fontId="7" fillId="0" borderId="41" xfId="0" applyFont="1" applyBorder="1" applyAlignment="1">
      <alignment horizontal="center" vertical="center" textRotation="90" wrapText="1"/>
    </xf>
    <xf numFmtId="0" fontId="7" fillId="0" borderId="54" xfId="0" applyFont="1" applyBorder="1" applyAlignment="1">
      <alignment horizontal="center" vertical="center" textRotation="90" wrapText="1"/>
    </xf>
    <xf numFmtId="0" fontId="7" fillId="0" borderId="80" xfId="0" applyFont="1" applyBorder="1" applyAlignment="1">
      <alignment horizontal="center" vertical="center" textRotation="90" wrapText="1"/>
    </xf>
    <xf numFmtId="0" fontId="7" fillId="0" borderId="70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top" wrapText="1"/>
    </xf>
    <xf numFmtId="0" fontId="7" fillId="0" borderId="3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right"/>
    </xf>
    <xf numFmtId="0" fontId="2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81" xfId="0" applyFont="1" applyBorder="1" applyAlignment="1">
      <alignment horizontal="center" vertical="center" textRotation="90" wrapText="1"/>
    </xf>
    <xf numFmtId="0" fontId="7" fillId="0" borderId="71" xfId="0" applyFont="1" applyBorder="1" applyAlignment="1">
      <alignment horizontal="center" vertical="center" textRotation="90" wrapText="1"/>
    </xf>
    <xf numFmtId="0" fontId="27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3" fillId="0" borderId="33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6" fillId="0" borderId="54" xfId="0" applyFont="1" applyBorder="1" applyAlignment="1">
      <alignment horizontal="center" vertical="center" textRotation="90" wrapText="1"/>
    </xf>
    <xf numFmtId="0" fontId="6" fillId="0" borderId="80" xfId="0" applyFont="1" applyBorder="1" applyAlignment="1">
      <alignment horizontal="center" vertical="center" textRotation="90" wrapText="1"/>
    </xf>
    <xf numFmtId="0" fontId="6" fillId="0" borderId="34" xfId="0" applyFont="1" applyBorder="1" applyAlignment="1">
      <alignment horizontal="center" vertical="center" textRotation="90" wrapText="1"/>
    </xf>
    <xf numFmtId="0" fontId="6" fillId="0" borderId="48" xfId="0" applyFont="1" applyBorder="1" applyAlignment="1">
      <alignment horizontal="center" vertical="center" textRotation="90" wrapText="1"/>
    </xf>
    <xf numFmtId="0" fontId="6" fillId="0" borderId="35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textRotation="90" wrapText="1"/>
    </xf>
    <xf numFmtId="0" fontId="6" fillId="0" borderId="37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81" xfId="0" applyFont="1" applyBorder="1" applyAlignment="1">
      <alignment horizontal="center" vertical="center" textRotation="90" wrapText="1"/>
    </xf>
    <xf numFmtId="0" fontId="13" fillId="0" borderId="47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7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7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6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8" fillId="0" borderId="25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/>
    </xf>
    <xf numFmtId="0" fontId="29" fillId="0" borderId="0" xfId="0" applyFont="1" applyAlignment="1">
      <alignment horizontal="right"/>
    </xf>
    <xf numFmtId="0" fontId="14" fillId="0" borderId="18" xfId="0" applyFont="1" applyBorder="1" applyAlignment="1">
      <alignment horizontal="center" vertical="center" textRotation="90" wrapText="1"/>
    </xf>
    <xf numFmtId="0" fontId="14" fillId="0" borderId="64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33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right"/>
    </xf>
    <xf numFmtId="0" fontId="14" fillId="0" borderId="24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/>
    </xf>
    <xf numFmtId="0" fontId="28" fillId="0" borderId="25" xfId="0" applyFont="1" applyBorder="1" applyAlignment="1">
      <alignment horizontal="center"/>
    </xf>
    <xf numFmtId="0" fontId="3" fillId="34" borderId="46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7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6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top" wrapText="1"/>
    </xf>
    <xf numFmtId="0" fontId="34" fillId="34" borderId="25" xfId="0" applyFont="1" applyFill="1" applyBorder="1" applyAlignment="1">
      <alignment horizontal="right" vertical="center" wrapText="1"/>
    </xf>
    <xf numFmtId="0" fontId="3" fillId="34" borderId="33" xfId="0" applyFont="1" applyFill="1" applyBorder="1" applyAlignment="1">
      <alignment horizontal="center" vertical="center" wrapText="1"/>
    </xf>
    <xf numFmtId="0" fontId="3" fillId="34" borderId="36" xfId="0" applyFont="1" applyFill="1" applyBorder="1" applyAlignment="1">
      <alignment horizontal="center"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3" fillId="34" borderId="64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76" fillId="0" borderId="33" xfId="0" applyFont="1" applyBorder="1" applyAlignment="1">
      <alignment horizontal="center" vertical="center" wrapText="1"/>
    </xf>
    <xf numFmtId="0" fontId="76" fillId="0" borderId="45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77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78" fillId="0" borderId="25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6" fillId="0" borderId="18" xfId="0" applyFont="1" applyBorder="1" applyAlignment="1">
      <alignment horizontal="center" vertical="center" wrapText="1"/>
    </xf>
    <xf numFmtId="0" fontId="76" fillId="0" borderId="23" xfId="0" applyFont="1" applyBorder="1" applyAlignment="1">
      <alignment horizontal="center" vertical="center" wrapText="1"/>
    </xf>
    <xf numFmtId="0" fontId="80" fillId="0" borderId="25" xfId="0" applyFont="1" applyBorder="1" applyAlignment="1">
      <alignment horizontal="right"/>
    </xf>
    <xf numFmtId="0" fontId="13" fillId="0" borderId="18" xfId="0" applyFont="1" applyBorder="1" applyAlignment="1">
      <alignment horizontal="center" vertical="center"/>
    </xf>
    <xf numFmtId="0" fontId="0" fillId="0" borderId="43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view="pageBreakPreview" zoomScale="60" zoomScaleNormal="55" zoomScalePageLayoutView="0" workbookViewId="0" topLeftCell="A1">
      <selection activeCell="F17" sqref="F17"/>
    </sheetView>
  </sheetViews>
  <sheetFormatPr defaultColWidth="9.140625" defaultRowHeight="12.75"/>
  <cols>
    <col min="1" max="1" width="6.7109375" style="12" customWidth="1"/>
    <col min="2" max="2" width="72.421875" style="12" customWidth="1"/>
    <col min="3" max="10" width="20.7109375" style="12" customWidth="1"/>
    <col min="11" max="16384" width="9.140625" style="12" customWidth="1"/>
  </cols>
  <sheetData>
    <row r="1" spans="2:10" ht="27.75">
      <c r="B1" s="22"/>
      <c r="C1" s="22"/>
      <c r="D1" s="22"/>
      <c r="E1" s="22"/>
      <c r="F1" s="22"/>
      <c r="J1" s="22" t="s">
        <v>1</v>
      </c>
    </row>
    <row r="2" spans="1:10" ht="62.25" customHeight="1">
      <c r="A2" s="377" t="s">
        <v>119</v>
      </c>
      <c r="B2" s="377"/>
      <c r="C2" s="377"/>
      <c r="D2" s="377"/>
      <c r="E2" s="377"/>
      <c r="F2" s="377"/>
      <c r="G2" s="377"/>
      <c r="H2" s="377"/>
      <c r="I2" s="377"/>
      <c r="J2" s="377"/>
    </row>
    <row r="3" spans="1:10" ht="27.75">
      <c r="A3" s="376" t="s">
        <v>93</v>
      </c>
      <c r="B3" s="376"/>
      <c r="C3" s="376"/>
      <c r="D3" s="376"/>
      <c r="E3" s="376"/>
      <c r="F3" s="376"/>
      <c r="G3" s="376"/>
      <c r="H3" s="376"/>
      <c r="I3" s="376"/>
      <c r="J3" s="376"/>
    </row>
    <row r="4" spans="1:10" ht="28.5" thickBot="1">
      <c r="A4" s="13"/>
      <c r="B4" s="13"/>
      <c r="C4" s="13"/>
      <c r="D4" s="388"/>
      <c r="E4" s="388"/>
      <c r="F4" s="388"/>
      <c r="G4" s="389"/>
      <c r="H4" s="13"/>
      <c r="I4" s="13"/>
      <c r="J4" s="13"/>
    </row>
    <row r="5" spans="1:10" ht="32.25" customHeight="1" thickBot="1">
      <c r="A5" s="384" t="s">
        <v>0</v>
      </c>
      <c r="B5" s="365" t="s">
        <v>18</v>
      </c>
      <c r="C5" s="378" t="s">
        <v>12</v>
      </c>
      <c r="D5" s="379"/>
      <c r="E5" s="373" t="s">
        <v>40</v>
      </c>
      <c r="F5" s="374"/>
      <c r="G5" s="374"/>
      <c r="H5" s="374"/>
      <c r="I5" s="374"/>
      <c r="J5" s="375"/>
    </row>
    <row r="6" spans="1:10" ht="36" customHeight="1" hidden="1" thickBot="1">
      <c r="A6" s="385"/>
      <c r="B6" s="366"/>
      <c r="C6" s="369"/>
      <c r="D6" s="380"/>
      <c r="E6" s="94"/>
      <c r="F6" s="115"/>
      <c r="G6" s="41"/>
      <c r="H6" s="42"/>
      <c r="I6" s="42"/>
      <c r="J6" s="43"/>
    </row>
    <row r="7" spans="1:10" ht="33" customHeight="1">
      <c r="A7" s="385"/>
      <c r="B7" s="366"/>
      <c r="C7" s="369"/>
      <c r="D7" s="380"/>
      <c r="E7" s="369" t="s">
        <v>89</v>
      </c>
      <c r="F7" s="370"/>
      <c r="G7" s="378" t="s">
        <v>9</v>
      </c>
      <c r="H7" s="383"/>
      <c r="I7" s="378" t="s">
        <v>71</v>
      </c>
      <c r="J7" s="383"/>
    </row>
    <row r="8" spans="1:10" ht="52.5" customHeight="1" thickBot="1">
      <c r="A8" s="386"/>
      <c r="B8" s="367"/>
      <c r="C8" s="381"/>
      <c r="D8" s="382"/>
      <c r="E8" s="371"/>
      <c r="F8" s="372"/>
      <c r="G8" s="371"/>
      <c r="H8" s="372"/>
      <c r="I8" s="371"/>
      <c r="J8" s="372"/>
    </row>
    <row r="9" spans="1:10" ht="33" customHeight="1" thickBot="1">
      <c r="A9" s="387"/>
      <c r="B9" s="368"/>
      <c r="C9" s="57" t="s">
        <v>111</v>
      </c>
      <c r="D9" s="58" t="s">
        <v>113</v>
      </c>
      <c r="E9" s="57" t="s">
        <v>111</v>
      </c>
      <c r="F9" s="58" t="s">
        <v>113</v>
      </c>
      <c r="G9" s="57" t="s">
        <v>111</v>
      </c>
      <c r="H9" s="58" t="s">
        <v>113</v>
      </c>
      <c r="I9" s="57" t="s">
        <v>111</v>
      </c>
      <c r="J9" s="58" t="s">
        <v>113</v>
      </c>
    </row>
    <row r="10" spans="1:10" ht="33" customHeight="1" thickBot="1">
      <c r="A10" s="56">
        <v>1</v>
      </c>
      <c r="B10" s="56">
        <v>2</v>
      </c>
      <c r="C10" s="130">
        <v>3</v>
      </c>
      <c r="D10" s="222">
        <v>4</v>
      </c>
      <c r="E10" s="130">
        <v>5</v>
      </c>
      <c r="F10" s="224">
        <v>6</v>
      </c>
      <c r="G10" s="221">
        <v>7</v>
      </c>
      <c r="H10" s="222">
        <v>8</v>
      </c>
      <c r="I10" s="221">
        <v>9</v>
      </c>
      <c r="J10" s="222">
        <v>10</v>
      </c>
    </row>
    <row r="11" spans="1:10" ht="49.5" customHeight="1">
      <c r="A11" s="19">
        <v>1</v>
      </c>
      <c r="B11" s="23" t="s">
        <v>107</v>
      </c>
      <c r="C11" s="253">
        <f aca="true" t="shared" si="0" ref="C11:D16">SUM(E11,G11,I11)</f>
        <v>19</v>
      </c>
      <c r="D11" s="223">
        <f t="shared" si="0"/>
        <v>8</v>
      </c>
      <c r="E11" s="344">
        <v>1</v>
      </c>
      <c r="F11" s="345">
        <v>1</v>
      </c>
      <c r="G11" s="348">
        <v>18</v>
      </c>
      <c r="H11" s="149">
        <v>7</v>
      </c>
      <c r="I11" s="253">
        <v>0</v>
      </c>
      <c r="J11" s="223">
        <v>0</v>
      </c>
    </row>
    <row r="12" spans="1:10" ht="49.5" customHeight="1">
      <c r="A12" s="20">
        <v>2</v>
      </c>
      <c r="B12" s="24" t="s">
        <v>108</v>
      </c>
      <c r="C12" s="254">
        <f t="shared" si="0"/>
        <v>21</v>
      </c>
      <c r="D12" s="151">
        <f t="shared" si="0"/>
        <v>11</v>
      </c>
      <c r="E12" s="346">
        <v>14</v>
      </c>
      <c r="F12" s="347">
        <v>7</v>
      </c>
      <c r="G12" s="349">
        <v>7</v>
      </c>
      <c r="H12" s="150">
        <v>4</v>
      </c>
      <c r="I12" s="254">
        <v>0</v>
      </c>
      <c r="J12" s="151">
        <v>0</v>
      </c>
    </row>
    <row r="13" spans="1:10" ht="49.5" customHeight="1">
      <c r="A13" s="20">
        <v>3</v>
      </c>
      <c r="B13" s="24" t="s">
        <v>109</v>
      </c>
      <c r="C13" s="254">
        <f t="shared" si="0"/>
        <v>275</v>
      </c>
      <c r="D13" s="151">
        <f t="shared" si="0"/>
        <v>72</v>
      </c>
      <c r="E13" s="346">
        <v>30</v>
      </c>
      <c r="F13" s="347">
        <v>7</v>
      </c>
      <c r="G13" s="349">
        <v>39</v>
      </c>
      <c r="H13" s="150">
        <v>51</v>
      </c>
      <c r="I13" s="254">
        <v>206</v>
      </c>
      <c r="J13" s="151">
        <v>14</v>
      </c>
    </row>
    <row r="14" spans="1:10" ht="49.5" customHeight="1">
      <c r="A14" s="20">
        <v>4</v>
      </c>
      <c r="B14" s="24" t="s">
        <v>112</v>
      </c>
      <c r="C14" s="254">
        <f t="shared" si="0"/>
        <v>13</v>
      </c>
      <c r="D14" s="151">
        <f t="shared" si="0"/>
        <v>13</v>
      </c>
      <c r="E14" s="346">
        <v>0</v>
      </c>
      <c r="F14" s="347">
        <v>1</v>
      </c>
      <c r="G14" s="349">
        <v>13</v>
      </c>
      <c r="H14" s="150">
        <v>12</v>
      </c>
      <c r="I14" s="254">
        <v>0</v>
      </c>
      <c r="J14" s="151">
        <v>0</v>
      </c>
    </row>
    <row r="15" spans="1:10" ht="49.5" customHeight="1" thickBot="1">
      <c r="A15" s="21">
        <v>5</v>
      </c>
      <c r="B15" s="25" t="s">
        <v>109</v>
      </c>
      <c r="C15" s="354">
        <f t="shared" si="0"/>
        <v>4</v>
      </c>
      <c r="D15" s="355">
        <f t="shared" si="0"/>
        <v>1</v>
      </c>
      <c r="E15" s="350">
        <v>0</v>
      </c>
      <c r="F15" s="351">
        <v>0</v>
      </c>
      <c r="G15" s="358">
        <v>1</v>
      </c>
      <c r="H15" s="359">
        <v>1</v>
      </c>
      <c r="I15" s="354">
        <v>3</v>
      </c>
      <c r="J15" s="355">
        <v>0</v>
      </c>
    </row>
    <row r="16" spans="1:10" ht="49.5" customHeight="1" thickBot="1">
      <c r="A16" s="16"/>
      <c r="B16" s="26" t="s">
        <v>13</v>
      </c>
      <c r="C16" s="352">
        <f>E16+G16+I16</f>
        <v>332</v>
      </c>
      <c r="D16" s="356">
        <f t="shared" si="0"/>
        <v>105</v>
      </c>
      <c r="E16" s="353">
        <f aca="true" t="shared" si="1" ref="E16:J16">SUM(E11:E15)</f>
        <v>45</v>
      </c>
      <c r="F16" s="357">
        <f t="shared" si="1"/>
        <v>16</v>
      </c>
      <c r="G16" s="360">
        <f t="shared" si="1"/>
        <v>78</v>
      </c>
      <c r="H16" s="361">
        <f t="shared" si="1"/>
        <v>75</v>
      </c>
      <c r="I16" s="362">
        <f t="shared" si="1"/>
        <v>209</v>
      </c>
      <c r="J16" s="363">
        <f t="shared" si="1"/>
        <v>14</v>
      </c>
    </row>
    <row r="17" spans="1:10" ht="87" customHeight="1">
      <c r="A17" s="14"/>
      <c r="B17" s="15"/>
      <c r="C17" s="15"/>
      <c r="D17" s="15"/>
      <c r="E17" s="15"/>
      <c r="F17" s="148"/>
      <c r="G17" s="15"/>
      <c r="H17" s="15"/>
      <c r="I17" s="15"/>
      <c r="J17" s="15"/>
    </row>
    <row r="18" spans="1:7" ht="36.75" customHeight="1">
      <c r="A18" s="14"/>
      <c r="B18" s="13"/>
      <c r="C18" s="77"/>
      <c r="G18" s="77"/>
    </row>
    <row r="19" spans="1:2" ht="27.75">
      <c r="A19" s="14"/>
      <c r="B19" s="15"/>
    </row>
    <row r="20" spans="1:2" ht="27.75">
      <c r="A20" s="14"/>
      <c r="B20" s="15"/>
    </row>
    <row r="21" spans="1:10" ht="27.75">
      <c r="A21" s="14"/>
      <c r="B21" s="15"/>
      <c r="C21" s="11"/>
      <c r="D21" s="10"/>
      <c r="E21" s="10"/>
      <c r="F21" s="10"/>
      <c r="G21" s="10"/>
      <c r="H21" s="10"/>
      <c r="I21" s="10"/>
      <c r="J21" s="10"/>
    </row>
    <row r="22" spans="1:2" ht="27.75">
      <c r="A22" s="14"/>
      <c r="B22" s="15"/>
    </row>
    <row r="23" spans="1:2" ht="27.75">
      <c r="A23" s="14"/>
      <c r="B23" s="15"/>
    </row>
    <row r="24" spans="1:2" ht="27.75">
      <c r="A24" s="14"/>
      <c r="B24" s="15"/>
    </row>
    <row r="25" spans="1:2" ht="27.75">
      <c r="A25" s="14"/>
      <c r="B25" s="15"/>
    </row>
    <row r="26" ht="27.75">
      <c r="A26" s="14"/>
    </row>
    <row r="27" ht="27.75">
      <c r="A27" s="14"/>
    </row>
    <row r="28" ht="27.75">
      <c r="A28" s="14"/>
    </row>
    <row r="29" spans="1:10" ht="27.75">
      <c r="A29" s="14"/>
      <c r="B29" s="11"/>
      <c r="C29" s="10"/>
      <c r="D29" s="10"/>
      <c r="E29" s="10"/>
      <c r="F29" s="10"/>
      <c r="G29" s="10"/>
      <c r="H29" s="10"/>
      <c r="I29" s="10"/>
      <c r="J29" s="10"/>
    </row>
    <row r="30" ht="27.75">
      <c r="A30" s="14"/>
    </row>
    <row r="31" ht="27.75">
      <c r="A31" s="14"/>
    </row>
    <row r="32" ht="27.75">
      <c r="A32" s="14"/>
    </row>
    <row r="33" ht="27.75">
      <c r="A33" s="14"/>
    </row>
    <row r="34" ht="27.75">
      <c r="A34" s="14"/>
    </row>
    <row r="35" spans="1:10" ht="27.7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ht="27.75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27.75">
      <c r="A37" s="14"/>
      <c r="B37" s="14"/>
      <c r="C37" s="14"/>
      <c r="D37" s="14"/>
      <c r="E37" s="14"/>
      <c r="F37" s="14"/>
      <c r="G37" s="14"/>
      <c r="H37" s="14"/>
      <c r="I37" s="14"/>
      <c r="J37" s="14"/>
    </row>
    <row r="38" spans="1:10" ht="27.75">
      <c r="A38" s="14"/>
      <c r="B38" s="14"/>
      <c r="C38" s="14"/>
      <c r="D38" s="14"/>
      <c r="E38" s="14"/>
      <c r="F38" s="14"/>
      <c r="G38" s="14"/>
      <c r="H38" s="14"/>
      <c r="I38" s="14"/>
      <c r="J38" s="14"/>
    </row>
    <row r="39" spans="1:10" ht="27.75">
      <c r="A39" s="14"/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27.75">
      <c r="A40" s="14"/>
      <c r="B40" s="14"/>
      <c r="C40" s="14"/>
      <c r="D40" s="14"/>
      <c r="E40" s="14"/>
      <c r="F40" s="14"/>
      <c r="G40" s="14"/>
      <c r="H40" s="14"/>
      <c r="I40" s="14"/>
      <c r="J40" s="14"/>
    </row>
    <row r="41" spans="1:10" ht="27.75">
      <c r="A41" s="14"/>
      <c r="B41" s="14"/>
      <c r="C41" s="14"/>
      <c r="D41" s="14"/>
      <c r="E41" s="14"/>
      <c r="F41" s="14"/>
      <c r="G41" s="14"/>
      <c r="H41" s="14"/>
      <c r="I41" s="14"/>
      <c r="J41" s="14"/>
    </row>
    <row r="42" spans="1:10" ht="27.75">
      <c r="A42" s="14"/>
      <c r="B42" s="14"/>
      <c r="C42" s="14"/>
      <c r="D42" s="14"/>
      <c r="E42" s="14"/>
      <c r="F42" s="14"/>
      <c r="G42" s="14"/>
      <c r="H42" s="14"/>
      <c r="I42" s="14"/>
      <c r="J42" s="14"/>
    </row>
    <row r="43" spans="1:10" ht="27.75">
      <c r="A43" s="14"/>
      <c r="B43" s="14"/>
      <c r="C43" s="14"/>
      <c r="D43" s="14"/>
      <c r="E43" s="14"/>
      <c r="F43" s="14"/>
      <c r="G43" s="14"/>
      <c r="H43" s="14"/>
      <c r="I43" s="14"/>
      <c r="J43" s="14"/>
    </row>
    <row r="44" spans="1:10" ht="27.75">
      <c r="A44" s="14"/>
      <c r="B44" s="14"/>
      <c r="C44" s="14"/>
      <c r="D44" s="14"/>
      <c r="E44" s="14"/>
      <c r="F44" s="14"/>
      <c r="G44" s="14"/>
      <c r="H44" s="14"/>
      <c r="I44" s="14"/>
      <c r="J44" s="14"/>
    </row>
    <row r="45" spans="1:10" ht="27.75">
      <c r="A45" s="14"/>
      <c r="B45" s="14"/>
      <c r="C45" s="14"/>
      <c r="D45" s="14"/>
      <c r="E45" s="14"/>
      <c r="F45" s="14"/>
      <c r="G45" s="14"/>
      <c r="H45" s="14"/>
      <c r="I45" s="14"/>
      <c r="J45" s="14"/>
    </row>
    <row r="46" spans="1:10" ht="27.75">
      <c r="A46" s="14"/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27.75">
      <c r="A47" s="14"/>
      <c r="B47" s="14"/>
      <c r="C47" s="14"/>
      <c r="D47" s="14"/>
      <c r="E47" s="14"/>
      <c r="F47" s="14"/>
      <c r="G47" s="14"/>
      <c r="H47" s="14"/>
      <c r="I47" s="14"/>
      <c r="J47" s="14"/>
    </row>
    <row r="48" spans="1:10" ht="27.7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27.7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27.7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27.7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27.7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ht="27.7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ht="27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27.7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27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27.7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27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27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27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27.7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27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27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27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27.75">
      <c r="A65" s="14"/>
      <c r="B65" s="14"/>
      <c r="C65" s="14"/>
      <c r="D65" s="14"/>
      <c r="E65" s="14"/>
      <c r="F65" s="14"/>
      <c r="G65" s="14"/>
      <c r="H65" s="14"/>
      <c r="I65" s="14"/>
      <c r="J65" s="14"/>
    </row>
    <row r="66" spans="1:10" ht="27.75">
      <c r="A66" s="14"/>
      <c r="B66" s="14"/>
      <c r="C66" s="14"/>
      <c r="D66" s="14"/>
      <c r="E66" s="14"/>
      <c r="F66" s="14"/>
      <c r="G66" s="14"/>
      <c r="H66" s="14"/>
      <c r="I66" s="14"/>
      <c r="J66" s="14"/>
    </row>
    <row r="67" spans="1:10" ht="27.75">
      <c r="A67" s="14"/>
      <c r="B67" s="14"/>
      <c r="C67" s="14"/>
      <c r="D67" s="14"/>
      <c r="E67" s="14"/>
      <c r="F67" s="14"/>
      <c r="G67" s="14"/>
      <c r="H67" s="14"/>
      <c r="I67" s="14"/>
      <c r="J67" s="14"/>
    </row>
    <row r="68" spans="1:10" ht="27.75">
      <c r="A68" s="14"/>
      <c r="B68" s="14"/>
      <c r="C68" s="14"/>
      <c r="D68" s="14"/>
      <c r="E68" s="14"/>
      <c r="F68" s="14"/>
      <c r="G68" s="14"/>
      <c r="H68" s="14"/>
      <c r="I68" s="14"/>
      <c r="J68" s="14"/>
    </row>
    <row r="69" spans="1:10" ht="27.75">
      <c r="A69" s="14"/>
      <c r="B69" s="14"/>
      <c r="C69" s="14"/>
      <c r="D69" s="14"/>
      <c r="E69" s="14"/>
      <c r="F69" s="14"/>
      <c r="G69" s="14"/>
      <c r="H69" s="14"/>
      <c r="I69" s="14"/>
      <c r="J69" s="14"/>
    </row>
  </sheetData>
  <sheetProtection/>
  <mergeCells count="10">
    <mergeCell ref="B5:B9"/>
    <mergeCell ref="E7:F8"/>
    <mergeCell ref="E5:J5"/>
    <mergeCell ref="A3:J3"/>
    <mergeCell ref="A2:J2"/>
    <mergeCell ref="C5:D8"/>
    <mergeCell ref="G7:H8"/>
    <mergeCell ref="I7:J8"/>
    <mergeCell ref="A5:A9"/>
    <mergeCell ref="D4:G4"/>
  </mergeCells>
  <printOptions horizontalCentered="1" verticalCentered="1"/>
  <pageMargins left="0.31496062992125984" right="0.2362204724409449" top="0.5905511811023623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view="pageBreakPreview" zoomScale="50" zoomScaleNormal="40" zoomScaleSheetLayoutView="50" zoomScalePageLayoutView="0" workbookViewId="0" topLeftCell="A7">
      <selection activeCell="O16" sqref="O16"/>
    </sheetView>
  </sheetViews>
  <sheetFormatPr defaultColWidth="9.140625" defaultRowHeight="12.75"/>
  <cols>
    <col min="1" max="1" width="7.421875" style="3" customWidth="1"/>
    <col min="2" max="2" width="72.28125" style="3" customWidth="1"/>
    <col min="3" max="4" width="17.7109375" style="3" customWidth="1"/>
    <col min="5" max="10" width="13.7109375" style="3" customWidth="1"/>
    <col min="11" max="11" width="23.57421875" style="3" customWidth="1"/>
    <col min="12" max="17" width="14.7109375" style="3" customWidth="1"/>
    <col min="18" max="16384" width="9.140625" style="3" customWidth="1"/>
  </cols>
  <sheetData>
    <row r="1" ht="30.75">
      <c r="Q1" s="90" t="s">
        <v>14</v>
      </c>
    </row>
    <row r="2" spans="1:17" ht="59.25" customHeight="1">
      <c r="A2" s="409" t="s">
        <v>120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  <c r="P2" s="409"/>
      <c r="Q2" s="409"/>
    </row>
    <row r="3" spans="1:17" ht="40.5" customHeight="1" thickBot="1">
      <c r="A3" s="4"/>
      <c r="B3" s="4"/>
      <c r="C3" s="4"/>
      <c r="D3" s="4"/>
      <c r="E3" s="4"/>
      <c r="F3" s="4"/>
      <c r="G3" s="413"/>
      <c r="H3" s="413"/>
      <c r="I3" s="413"/>
      <c r="J3" s="4"/>
      <c r="K3" s="4"/>
      <c r="P3" s="412"/>
      <c r="Q3" s="412"/>
    </row>
    <row r="4" spans="1:17" ht="33" customHeight="1" thickBot="1">
      <c r="A4" s="410" t="s">
        <v>0</v>
      </c>
      <c r="B4" s="396" t="s">
        <v>66</v>
      </c>
      <c r="C4" s="396" t="s">
        <v>3</v>
      </c>
      <c r="D4" s="397"/>
      <c r="E4" s="393" t="s">
        <v>4</v>
      </c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5"/>
    </row>
    <row r="5" spans="1:17" ht="58.5" customHeight="1" thickBot="1">
      <c r="A5" s="411"/>
      <c r="B5" s="391"/>
      <c r="C5" s="391"/>
      <c r="D5" s="398"/>
      <c r="E5" s="393" t="s">
        <v>40</v>
      </c>
      <c r="F5" s="394"/>
      <c r="G5" s="394"/>
      <c r="H5" s="394"/>
      <c r="I5" s="394"/>
      <c r="J5" s="395"/>
      <c r="K5" s="393" t="s">
        <v>118</v>
      </c>
      <c r="L5" s="394"/>
      <c r="M5" s="394"/>
      <c r="N5" s="394"/>
      <c r="O5" s="394"/>
      <c r="P5" s="394"/>
      <c r="Q5" s="395"/>
    </row>
    <row r="6" spans="1:17" ht="33" customHeight="1" thickBot="1">
      <c r="A6" s="411"/>
      <c r="B6" s="391"/>
      <c r="C6" s="391"/>
      <c r="D6" s="398"/>
      <c r="E6" s="396" t="s">
        <v>9</v>
      </c>
      <c r="F6" s="397"/>
      <c r="G6" s="391" t="s">
        <v>70</v>
      </c>
      <c r="H6" s="414"/>
      <c r="I6" s="391" t="s">
        <v>41</v>
      </c>
      <c r="J6" s="398"/>
      <c r="K6" s="391" t="s">
        <v>67</v>
      </c>
      <c r="L6" s="392" t="s">
        <v>38</v>
      </c>
      <c r="M6" s="402"/>
      <c r="N6" s="402"/>
      <c r="O6" s="399"/>
      <c r="P6" s="390" t="s">
        <v>61</v>
      </c>
      <c r="Q6" s="390" t="s">
        <v>62</v>
      </c>
    </row>
    <row r="7" spans="1:17" ht="30" customHeight="1">
      <c r="A7" s="411"/>
      <c r="B7" s="391"/>
      <c r="C7" s="391"/>
      <c r="D7" s="398"/>
      <c r="E7" s="391"/>
      <c r="F7" s="398"/>
      <c r="G7" s="391"/>
      <c r="H7" s="414"/>
      <c r="I7" s="391"/>
      <c r="J7" s="398"/>
      <c r="K7" s="391"/>
      <c r="L7" s="406" t="s">
        <v>65</v>
      </c>
      <c r="M7" s="403" t="s">
        <v>37</v>
      </c>
      <c r="N7" s="403" t="s">
        <v>16</v>
      </c>
      <c r="O7" s="415" t="s">
        <v>39</v>
      </c>
      <c r="P7" s="390"/>
      <c r="Q7" s="390"/>
    </row>
    <row r="8" spans="1:17" ht="21.75" customHeight="1">
      <c r="A8" s="411"/>
      <c r="B8" s="391"/>
      <c r="C8" s="391"/>
      <c r="D8" s="398"/>
      <c r="E8" s="391"/>
      <c r="F8" s="398"/>
      <c r="G8" s="391"/>
      <c r="H8" s="414"/>
      <c r="I8" s="391"/>
      <c r="J8" s="398"/>
      <c r="K8" s="391"/>
      <c r="L8" s="407"/>
      <c r="M8" s="404"/>
      <c r="N8" s="404"/>
      <c r="O8" s="416"/>
      <c r="P8" s="390"/>
      <c r="Q8" s="390"/>
    </row>
    <row r="9" spans="1:17" ht="153" customHeight="1" thickBot="1">
      <c r="A9" s="411"/>
      <c r="B9" s="391"/>
      <c r="C9" s="392"/>
      <c r="D9" s="399"/>
      <c r="E9" s="392"/>
      <c r="F9" s="399"/>
      <c r="G9" s="392"/>
      <c r="H9" s="402"/>
      <c r="I9" s="392"/>
      <c r="J9" s="399"/>
      <c r="K9" s="391"/>
      <c r="L9" s="407"/>
      <c r="M9" s="404"/>
      <c r="N9" s="404"/>
      <c r="O9" s="416"/>
      <c r="P9" s="390"/>
      <c r="Q9" s="390"/>
    </row>
    <row r="10" spans="1:17" ht="30" customHeight="1" thickBot="1">
      <c r="A10" s="411"/>
      <c r="B10" s="391"/>
      <c r="C10" s="219" t="s">
        <v>111</v>
      </c>
      <c r="D10" s="220" t="s">
        <v>113</v>
      </c>
      <c r="E10" s="219" t="s">
        <v>111</v>
      </c>
      <c r="F10" s="220" t="s">
        <v>113</v>
      </c>
      <c r="G10" s="219" t="s">
        <v>111</v>
      </c>
      <c r="H10" s="220" t="s">
        <v>113</v>
      </c>
      <c r="I10" s="219" t="s">
        <v>111</v>
      </c>
      <c r="J10" s="220" t="s">
        <v>113</v>
      </c>
      <c r="K10" s="392"/>
      <c r="L10" s="408"/>
      <c r="M10" s="405"/>
      <c r="N10" s="405"/>
      <c r="O10" s="417"/>
      <c r="P10" s="390"/>
      <c r="Q10" s="390"/>
    </row>
    <row r="11" spans="1:17" ht="30" customHeight="1" thickBot="1">
      <c r="A11" s="29">
        <v>1</v>
      </c>
      <c r="B11" s="29">
        <v>2</v>
      </c>
      <c r="C11" s="27">
        <v>3</v>
      </c>
      <c r="D11" s="28">
        <v>4</v>
      </c>
      <c r="E11" s="142">
        <v>5</v>
      </c>
      <c r="F11" s="286">
        <v>6</v>
      </c>
      <c r="G11" s="131">
        <v>7</v>
      </c>
      <c r="H11" s="146">
        <v>8</v>
      </c>
      <c r="I11" s="142">
        <v>9</v>
      </c>
      <c r="J11" s="286">
        <v>10</v>
      </c>
      <c r="K11" s="217">
        <v>11</v>
      </c>
      <c r="L11" s="256">
        <v>12</v>
      </c>
      <c r="M11" s="143">
        <v>13</v>
      </c>
      <c r="N11" s="146">
        <v>14</v>
      </c>
      <c r="O11" s="286">
        <v>15</v>
      </c>
      <c r="P11" s="142">
        <v>16</v>
      </c>
      <c r="Q11" s="255">
        <v>17</v>
      </c>
    </row>
    <row r="12" spans="1:17" s="236" customFormat="1" ht="39.75" customHeight="1">
      <c r="A12" s="230">
        <v>1</v>
      </c>
      <c r="B12" s="122" t="s">
        <v>94</v>
      </c>
      <c r="C12" s="231">
        <f>SUM(E12,G12,I12)</f>
        <v>6</v>
      </c>
      <c r="D12" s="308">
        <f aca="true" t="shared" si="0" ref="D12:D25">SUM(F12,H12,J12)</f>
        <v>1</v>
      </c>
      <c r="E12" s="315">
        <v>0</v>
      </c>
      <c r="F12" s="319">
        <v>0</v>
      </c>
      <c r="G12" s="322">
        <v>0</v>
      </c>
      <c r="H12" s="232">
        <v>0</v>
      </c>
      <c r="I12" s="234">
        <v>6</v>
      </c>
      <c r="J12" s="235">
        <v>1</v>
      </c>
      <c r="K12" s="305">
        <f>SUM(L12:O12)</f>
        <v>1</v>
      </c>
      <c r="L12" s="296">
        <v>1</v>
      </c>
      <c r="M12" s="299">
        <v>0</v>
      </c>
      <c r="N12" s="302">
        <v>0</v>
      </c>
      <c r="O12" s="299">
        <v>0</v>
      </c>
      <c r="P12" s="305">
        <v>0</v>
      </c>
      <c r="Q12" s="233">
        <v>0</v>
      </c>
    </row>
    <row r="13" spans="1:17" s="236" customFormat="1" ht="39.75" customHeight="1">
      <c r="A13" s="237">
        <v>2</v>
      </c>
      <c r="B13" s="123" t="s">
        <v>95</v>
      </c>
      <c r="C13" s="238">
        <f aca="true" t="shared" si="1" ref="C13:C24">SUM(E13,G13,I13)</f>
        <v>2</v>
      </c>
      <c r="D13" s="309">
        <f t="shared" si="0"/>
        <v>0</v>
      </c>
      <c r="E13" s="316">
        <v>0</v>
      </c>
      <c r="F13" s="239">
        <v>0</v>
      </c>
      <c r="G13" s="323">
        <v>0</v>
      </c>
      <c r="H13" s="240">
        <v>0</v>
      </c>
      <c r="I13" s="242">
        <v>2</v>
      </c>
      <c r="J13" s="243">
        <v>0</v>
      </c>
      <c r="K13" s="306">
        <f aca="true" t="shared" si="2" ref="K13:K25">SUM(L13:O13)</f>
        <v>0</v>
      </c>
      <c r="L13" s="297">
        <v>0</v>
      </c>
      <c r="M13" s="300">
        <v>0</v>
      </c>
      <c r="N13" s="303">
        <v>0</v>
      </c>
      <c r="O13" s="300">
        <v>0</v>
      </c>
      <c r="P13" s="306">
        <v>0</v>
      </c>
      <c r="Q13" s="241">
        <v>0</v>
      </c>
    </row>
    <row r="14" spans="1:17" s="236" customFormat="1" ht="39.75" customHeight="1">
      <c r="A14" s="237">
        <v>3</v>
      </c>
      <c r="B14" s="123" t="s">
        <v>96</v>
      </c>
      <c r="C14" s="238">
        <f t="shared" si="1"/>
        <v>16</v>
      </c>
      <c r="D14" s="309">
        <f t="shared" si="0"/>
        <v>8</v>
      </c>
      <c r="E14" s="316">
        <v>1</v>
      </c>
      <c r="F14" s="239">
        <v>6</v>
      </c>
      <c r="G14" s="323">
        <v>1</v>
      </c>
      <c r="H14" s="240">
        <v>0</v>
      </c>
      <c r="I14" s="242">
        <v>14</v>
      </c>
      <c r="J14" s="243">
        <v>2</v>
      </c>
      <c r="K14" s="306">
        <f t="shared" si="2"/>
        <v>8</v>
      </c>
      <c r="L14" s="297">
        <v>2</v>
      </c>
      <c r="M14" s="300">
        <v>6</v>
      </c>
      <c r="N14" s="303">
        <v>0</v>
      </c>
      <c r="O14" s="300">
        <v>0</v>
      </c>
      <c r="P14" s="306">
        <v>0</v>
      </c>
      <c r="Q14" s="241">
        <v>0</v>
      </c>
    </row>
    <row r="15" spans="1:17" s="236" customFormat="1" ht="39.75" customHeight="1">
      <c r="A15" s="237">
        <v>4</v>
      </c>
      <c r="B15" s="124" t="s">
        <v>97</v>
      </c>
      <c r="C15" s="238">
        <f t="shared" si="1"/>
        <v>6</v>
      </c>
      <c r="D15" s="309">
        <f t="shared" si="0"/>
        <v>5</v>
      </c>
      <c r="E15" s="316">
        <v>3</v>
      </c>
      <c r="F15" s="239">
        <v>3</v>
      </c>
      <c r="G15" s="323">
        <v>0</v>
      </c>
      <c r="H15" s="240">
        <v>0</v>
      </c>
      <c r="I15" s="242">
        <v>3</v>
      </c>
      <c r="J15" s="243">
        <v>2</v>
      </c>
      <c r="K15" s="306">
        <f t="shared" si="2"/>
        <v>5</v>
      </c>
      <c r="L15" s="297">
        <v>3</v>
      </c>
      <c r="M15" s="300">
        <v>2</v>
      </c>
      <c r="N15" s="303">
        <v>0</v>
      </c>
      <c r="O15" s="300">
        <v>0</v>
      </c>
      <c r="P15" s="306">
        <v>0</v>
      </c>
      <c r="Q15" s="241">
        <v>0</v>
      </c>
    </row>
    <row r="16" spans="1:17" s="236" customFormat="1" ht="39.75" customHeight="1">
      <c r="A16" s="237">
        <v>5</v>
      </c>
      <c r="B16" s="124" t="s">
        <v>98</v>
      </c>
      <c r="C16" s="238">
        <f t="shared" si="1"/>
        <v>7</v>
      </c>
      <c r="D16" s="309">
        <f t="shared" si="0"/>
        <v>5</v>
      </c>
      <c r="E16" s="316">
        <v>4</v>
      </c>
      <c r="F16" s="239">
        <v>1</v>
      </c>
      <c r="G16" s="323">
        <v>0</v>
      </c>
      <c r="H16" s="240">
        <v>0</v>
      </c>
      <c r="I16" s="242">
        <v>3</v>
      </c>
      <c r="J16" s="243">
        <v>4</v>
      </c>
      <c r="K16" s="306">
        <f t="shared" si="2"/>
        <v>5</v>
      </c>
      <c r="L16" s="297">
        <v>1</v>
      </c>
      <c r="M16" s="300">
        <v>3</v>
      </c>
      <c r="N16" s="303">
        <v>0</v>
      </c>
      <c r="O16" s="300">
        <v>1</v>
      </c>
      <c r="P16" s="306">
        <v>0</v>
      </c>
      <c r="Q16" s="241">
        <v>0</v>
      </c>
    </row>
    <row r="17" spans="1:17" s="236" customFormat="1" ht="39.75" customHeight="1">
      <c r="A17" s="237">
        <v>6</v>
      </c>
      <c r="B17" s="123" t="s">
        <v>99</v>
      </c>
      <c r="C17" s="238">
        <f t="shared" si="1"/>
        <v>5</v>
      </c>
      <c r="D17" s="309">
        <f t="shared" si="0"/>
        <v>6</v>
      </c>
      <c r="E17" s="316">
        <v>4</v>
      </c>
      <c r="F17" s="239">
        <v>5</v>
      </c>
      <c r="G17" s="323">
        <v>1</v>
      </c>
      <c r="H17" s="240">
        <v>0</v>
      </c>
      <c r="I17" s="242">
        <v>0</v>
      </c>
      <c r="J17" s="243">
        <v>1</v>
      </c>
      <c r="K17" s="306">
        <f t="shared" si="2"/>
        <v>6</v>
      </c>
      <c r="L17" s="297">
        <v>0</v>
      </c>
      <c r="M17" s="300">
        <v>6</v>
      </c>
      <c r="N17" s="303">
        <v>0</v>
      </c>
      <c r="O17" s="300">
        <v>0</v>
      </c>
      <c r="P17" s="306">
        <v>0</v>
      </c>
      <c r="Q17" s="241">
        <v>0</v>
      </c>
    </row>
    <row r="18" spans="1:17" s="236" customFormat="1" ht="57.75" customHeight="1">
      <c r="A18" s="237">
        <v>7</v>
      </c>
      <c r="B18" s="123" t="s">
        <v>100</v>
      </c>
      <c r="C18" s="238">
        <f t="shared" si="1"/>
        <v>9</v>
      </c>
      <c r="D18" s="309">
        <f t="shared" si="0"/>
        <v>2</v>
      </c>
      <c r="E18" s="316">
        <v>6</v>
      </c>
      <c r="F18" s="239">
        <v>1</v>
      </c>
      <c r="G18" s="323">
        <v>0</v>
      </c>
      <c r="H18" s="240">
        <v>0</v>
      </c>
      <c r="I18" s="242">
        <v>3</v>
      </c>
      <c r="J18" s="243">
        <v>1</v>
      </c>
      <c r="K18" s="306">
        <f t="shared" si="2"/>
        <v>2</v>
      </c>
      <c r="L18" s="297">
        <v>0</v>
      </c>
      <c r="M18" s="300">
        <v>2</v>
      </c>
      <c r="N18" s="303">
        <v>0</v>
      </c>
      <c r="O18" s="300">
        <v>0</v>
      </c>
      <c r="P18" s="306">
        <v>0</v>
      </c>
      <c r="Q18" s="241">
        <v>0</v>
      </c>
    </row>
    <row r="19" spans="1:17" s="236" customFormat="1" ht="39.75" customHeight="1">
      <c r="A19" s="237">
        <v>8</v>
      </c>
      <c r="B19" s="124" t="s">
        <v>101</v>
      </c>
      <c r="C19" s="238">
        <f t="shared" si="1"/>
        <v>23</v>
      </c>
      <c r="D19" s="309">
        <f t="shared" si="0"/>
        <v>15</v>
      </c>
      <c r="E19" s="316">
        <v>3</v>
      </c>
      <c r="F19" s="239">
        <v>2</v>
      </c>
      <c r="G19" s="323">
        <v>4</v>
      </c>
      <c r="H19" s="240">
        <v>0</v>
      </c>
      <c r="I19" s="242">
        <v>16</v>
      </c>
      <c r="J19" s="243">
        <v>13</v>
      </c>
      <c r="K19" s="306">
        <f t="shared" si="2"/>
        <v>15</v>
      </c>
      <c r="L19" s="297">
        <v>13</v>
      </c>
      <c r="M19" s="300">
        <v>1</v>
      </c>
      <c r="N19" s="303">
        <v>0</v>
      </c>
      <c r="O19" s="300">
        <v>1</v>
      </c>
      <c r="P19" s="306">
        <v>0</v>
      </c>
      <c r="Q19" s="241">
        <v>0</v>
      </c>
    </row>
    <row r="20" spans="1:17" s="236" customFormat="1" ht="39.75" customHeight="1">
      <c r="A20" s="237">
        <v>9</v>
      </c>
      <c r="B20" s="123" t="s">
        <v>102</v>
      </c>
      <c r="C20" s="238">
        <f t="shared" si="1"/>
        <v>2</v>
      </c>
      <c r="D20" s="309">
        <f t="shared" si="0"/>
        <v>1</v>
      </c>
      <c r="E20" s="316">
        <v>2</v>
      </c>
      <c r="F20" s="239">
        <v>1</v>
      </c>
      <c r="G20" s="323">
        <v>0</v>
      </c>
      <c r="H20" s="240">
        <v>0</v>
      </c>
      <c r="I20" s="242">
        <v>0</v>
      </c>
      <c r="J20" s="243">
        <v>0</v>
      </c>
      <c r="K20" s="306">
        <f t="shared" si="2"/>
        <v>1</v>
      </c>
      <c r="L20" s="297">
        <v>1</v>
      </c>
      <c r="M20" s="300">
        <v>0</v>
      </c>
      <c r="N20" s="303">
        <v>0</v>
      </c>
      <c r="O20" s="300">
        <v>0</v>
      </c>
      <c r="P20" s="306">
        <v>0</v>
      </c>
      <c r="Q20" s="241">
        <v>0</v>
      </c>
    </row>
    <row r="21" spans="1:17" s="236" customFormat="1" ht="39.75" customHeight="1">
      <c r="A21" s="237">
        <v>10</v>
      </c>
      <c r="B21" s="123" t="s">
        <v>103</v>
      </c>
      <c r="C21" s="238">
        <f t="shared" si="1"/>
        <v>11</v>
      </c>
      <c r="D21" s="309">
        <f t="shared" si="0"/>
        <v>2</v>
      </c>
      <c r="E21" s="316">
        <v>7</v>
      </c>
      <c r="F21" s="239">
        <v>0</v>
      </c>
      <c r="G21" s="323">
        <v>3</v>
      </c>
      <c r="H21" s="240">
        <v>0</v>
      </c>
      <c r="I21" s="242">
        <v>1</v>
      </c>
      <c r="J21" s="243">
        <v>2</v>
      </c>
      <c r="K21" s="306">
        <f t="shared" si="2"/>
        <v>2</v>
      </c>
      <c r="L21" s="297">
        <v>0</v>
      </c>
      <c r="M21" s="300">
        <v>2</v>
      </c>
      <c r="N21" s="303">
        <v>0</v>
      </c>
      <c r="O21" s="300">
        <v>0</v>
      </c>
      <c r="P21" s="306">
        <v>0</v>
      </c>
      <c r="Q21" s="241">
        <v>0</v>
      </c>
    </row>
    <row r="22" spans="1:17" s="236" customFormat="1" ht="39.75" customHeight="1">
      <c r="A22" s="237">
        <v>11</v>
      </c>
      <c r="B22" s="123" t="s">
        <v>104</v>
      </c>
      <c r="C22" s="238">
        <f t="shared" si="1"/>
        <v>281</v>
      </c>
      <c r="D22" s="309">
        <f t="shared" si="0"/>
        <v>190</v>
      </c>
      <c r="E22" s="316">
        <v>11</v>
      </c>
      <c r="F22" s="239">
        <v>20</v>
      </c>
      <c r="G22" s="323">
        <v>178</v>
      </c>
      <c r="H22" s="240">
        <v>1</v>
      </c>
      <c r="I22" s="242">
        <v>92</v>
      </c>
      <c r="J22" s="243">
        <v>169</v>
      </c>
      <c r="K22" s="306">
        <f t="shared" si="2"/>
        <v>190</v>
      </c>
      <c r="L22" s="297">
        <v>26</v>
      </c>
      <c r="M22" s="300">
        <v>151</v>
      </c>
      <c r="N22" s="303">
        <v>0</v>
      </c>
      <c r="O22" s="300">
        <v>13</v>
      </c>
      <c r="P22" s="306">
        <v>1</v>
      </c>
      <c r="Q22" s="241">
        <v>0</v>
      </c>
    </row>
    <row r="23" spans="1:17" s="236" customFormat="1" ht="39.75" customHeight="1">
      <c r="A23" s="237">
        <v>12</v>
      </c>
      <c r="B23" s="123" t="s">
        <v>105</v>
      </c>
      <c r="C23" s="238">
        <f t="shared" si="1"/>
        <v>83</v>
      </c>
      <c r="D23" s="309">
        <f t="shared" si="0"/>
        <v>58</v>
      </c>
      <c r="E23" s="316">
        <v>17</v>
      </c>
      <c r="F23" s="239">
        <v>20</v>
      </c>
      <c r="G23" s="323">
        <v>22</v>
      </c>
      <c r="H23" s="240">
        <v>13</v>
      </c>
      <c r="I23" s="242">
        <v>44</v>
      </c>
      <c r="J23" s="243">
        <v>25</v>
      </c>
      <c r="K23" s="306">
        <f t="shared" si="2"/>
        <v>58</v>
      </c>
      <c r="L23" s="297">
        <v>34</v>
      </c>
      <c r="M23" s="300">
        <v>23</v>
      </c>
      <c r="N23" s="303">
        <v>0</v>
      </c>
      <c r="O23" s="300">
        <v>1</v>
      </c>
      <c r="P23" s="306">
        <v>0</v>
      </c>
      <c r="Q23" s="241">
        <v>0</v>
      </c>
    </row>
    <row r="24" spans="1:17" s="236" customFormat="1" ht="39.75" customHeight="1" thickBot="1">
      <c r="A24" s="237">
        <v>13</v>
      </c>
      <c r="B24" s="123" t="s">
        <v>106</v>
      </c>
      <c r="C24" s="244">
        <f t="shared" si="1"/>
        <v>52</v>
      </c>
      <c r="D24" s="310">
        <f t="shared" si="0"/>
        <v>50</v>
      </c>
      <c r="E24" s="317">
        <v>20</v>
      </c>
      <c r="F24" s="320">
        <v>16</v>
      </c>
      <c r="G24" s="324">
        <v>0</v>
      </c>
      <c r="H24" s="245">
        <v>0</v>
      </c>
      <c r="I24" s="321">
        <v>32</v>
      </c>
      <c r="J24" s="318">
        <v>34</v>
      </c>
      <c r="K24" s="311">
        <f t="shared" si="2"/>
        <v>50</v>
      </c>
      <c r="L24" s="298">
        <v>14</v>
      </c>
      <c r="M24" s="301">
        <v>31</v>
      </c>
      <c r="N24" s="304">
        <v>0</v>
      </c>
      <c r="O24" s="301">
        <v>5</v>
      </c>
      <c r="P24" s="307">
        <v>0</v>
      </c>
      <c r="Q24" s="246">
        <v>0</v>
      </c>
    </row>
    <row r="25" spans="1:17" s="236" customFormat="1" ht="39.75" customHeight="1" thickBot="1">
      <c r="A25" s="247"/>
      <c r="B25" s="248" t="s">
        <v>10</v>
      </c>
      <c r="C25" s="249">
        <f>SUM(C12:C24)</f>
        <v>503</v>
      </c>
      <c r="D25" s="250">
        <f t="shared" si="0"/>
        <v>343</v>
      </c>
      <c r="E25" s="312">
        <f aca="true" t="shared" si="3" ref="E25:J25">SUM(E12:E24)</f>
        <v>78</v>
      </c>
      <c r="F25" s="313">
        <f>SUM(F12:F24)</f>
        <v>75</v>
      </c>
      <c r="G25" s="251">
        <f t="shared" si="3"/>
        <v>209</v>
      </c>
      <c r="H25" s="251">
        <f t="shared" si="3"/>
        <v>14</v>
      </c>
      <c r="I25" s="249">
        <f t="shared" si="3"/>
        <v>216</v>
      </c>
      <c r="J25" s="314">
        <f t="shared" si="3"/>
        <v>254</v>
      </c>
      <c r="K25" s="295">
        <f t="shared" si="2"/>
        <v>343</v>
      </c>
      <c r="L25" s="325">
        <f>SUM(L12:L24)</f>
        <v>95</v>
      </c>
      <c r="M25" s="326">
        <f>SUM(M12:M24)</f>
        <v>227</v>
      </c>
      <c r="N25" s="327">
        <f>SUM(N12:N24)</f>
        <v>0</v>
      </c>
      <c r="O25" s="326">
        <f>SUM(O12:O24)</f>
        <v>21</v>
      </c>
      <c r="P25" s="295">
        <f>SUM(P12:P24)</f>
        <v>1</v>
      </c>
      <c r="Q25" s="252">
        <f>SUM(Q12:Q23)</f>
        <v>0</v>
      </c>
    </row>
    <row r="27" spans="2:3" ht="35.25">
      <c r="B27" s="35"/>
      <c r="C27" s="9"/>
    </row>
    <row r="28" spans="2:16" ht="60" customHeight="1">
      <c r="B28" s="400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</row>
    <row r="29" spans="2:5" ht="35.25">
      <c r="B29" s="9"/>
      <c r="C29" s="9"/>
      <c r="E29" s="89"/>
    </row>
    <row r="30" ht="35.25">
      <c r="B30" s="9"/>
    </row>
    <row r="35" spans="2:3" ht="35.25">
      <c r="B35" s="35"/>
      <c r="C35" s="9"/>
    </row>
    <row r="36" spans="2:7" ht="35.25">
      <c r="B36" s="9"/>
      <c r="C36" s="9"/>
      <c r="F36" s="91"/>
      <c r="G36" s="401"/>
    </row>
    <row r="37" spans="2:7" ht="35.25">
      <c r="B37" s="9"/>
      <c r="C37" s="9"/>
      <c r="F37" s="91"/>
      <c r="G37" s="401"/>
    </row>
    <row r="38" spans="2:7" ht="35.25">
      <c r="B38" s="9"/>
      <c r="F38" s="93"/>
      <c r="G38" s="92"/>
    </row>
    <row r="39" spans="2:7" ht="35.25">
      <c r="B39" s="9"/>
      <c r="F39" s="93"/>
      <c r="G39" s="92"/>
    </row>
    <row r="40" spans="6:7" ht="23.25">
      <c r="F40" s="93"/>
      <c r="G40" s="92"/>
    </row>
    <row r="41" spans="6:7" ht="23.25">
      <c r="F41" s="93"/>
      <c r="G41" s="92"/>
    </row>
  </sheetData>
  <sheetProtection/>
  <mergeCells count="22">
    <mergeCell ref="A2:Q2"/>
    <mergeCell ref="A4:A10"/>
    <mergeCell ref="P3:Q3"/>
    <mergeCell ref="G3:I3"/>
    <mergeCell ref="G6:H9"/>
    <mergeCell ref="O7:O10"/>
    <mergeCell ref="G36:G37"/>
    <mergeCell ref="E4:Q4"/>
    <mergeCell ref="L6:O6"/>
    <mergeCell ref="I6:J9"/>
    <mergeCell ref="M7:M10"/>
    <mergeCell ref="B4:B10"/>
    <mergeCell ref="L7:L10"/>
    <mergeCell ref="C4:D9"/>
    <mergeCell ref="N7:N10"/>
    <mergeCell ref="Q6:Q10"/>
    <mergeCell ref="P6:P10"/>
    <mergeCell ref="K6:K10"/>
    <mergeCell ref="E5:J5"/>
    <mergeCell ref="K5:Q5"/>
    <mergeCell ref="E6:F9"/>
    <mergeCell ref="B28:P28"/>
  </mergeCells>
  <printOptions horizontalCentered="1" verticalCentered="1"/>
  <pageMargins left="0.03937007874015748" right="0.03937007874015748" top="0.03937007874015748" bottom="0.03937007874015748" header="0.07874015748031496" footer="0.0787401574803149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B33"/>
  <sheetViews>
    <sheetView view="pageBreakPreview" zoomScale="55" zoomScaleNormal="40" zoomScaleSheetLayoutView="55" workbookViewId="0" topLeftCell="B7">
      <selection activeCell="M27" activeCellId="2" sqref="J27:K27 M27 M27:N27"/>
    </sheetView>
  </sheetViews>
  <sheetFormatPr defaultColWidth="9.140625" defaultRowHeight="12.75"/>
  <cols>
    <col min="1" max="1" width="9.140625" style="3" customWidth="1"/>
    <col min="2" max="2" width="7.7109375" style="3" customWidth="1"/>
    <col min="3" max="3" width="32.421875" style="3" customWidth="1"/>
    <col min="4" max="4" width="12.7109375" style="3" customWidth="1"/>
    <col min="5" max="5" width="13.140625" style="3" customWidth="1"/>
    <col min="6" max="7" width="11.28125" style="3" customWidth="1"/>
    <col min="8" max="8" width="11.57421875" style="3" customWidth="1"/>
    <col min="9" max="9" width="11.421875" style="3" customWidth="1"/>
    <col min="10" max="10" width="15.8515625" style="3" customWidth="1"/>
    <col min="11" max="11" width="20.140625" style="3" customWidth="1"/>
    <col min="12" max="12" width="14.7109375" style="3" customWidth="1"/>
    <col min="13" max="13" width="14.28125" style="3" customWidth="1"/>
    <col min="14" max="15" width="12.7109375" style="3" customWidth="1"/>
    <col min="16" max="16" width="14.00390625" style="3" customWidth="1"/>
    <col min="17" max="17" width="11.8515625" style="3" customWidth="1"/>
    <col min="18" max="18" width="12.28125" style="3" customWidth="1"/>
    <col min="19" max="19" width="15.57421875" style="3" customWidth="1"/>
    <col min="20" max="20" width="10.7109375" style="3" customWidth="1"/>
    <col min="21" max="21" width="11.28125" style="3" customWidth="1"/>
    <col min="22" max="22" width="11.7109375" style="3" customWidth="1"/>
    <col min="23" max="23" width="11.28125" style="3" customWidth="1"/>
    <col min="24" max="24" width="12.28125" style="3" customWidth="1"/>
    <col min="25" max="25" width="9.140625" style="3" customWidth="1"/>
    <col min="26" max="26" width="0.71875" style="3" customWidth="1"/>
    <col min="27" max="16384" width="9.140625" style="3" customWidth="1"/>
  </cols>
  <sheetData>
    <row r="1" spans="23:24" ht="30">
      <c r="W1" s="419"/>
      <c r="X1" s="419"/>
    </row>
    <row r="2" spans="23:24" ht="30.75">
      <c r="W2" s="418" t="s">
        <v>2</v>
      </c>
      <c r="X2" s="418"/>
    </row>
    <row r="3" spans="2:24" ht="69" customHeight="1">
      <c r="B3" s="409" t="s">
        <v>121</v>
      </c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S3" s="409"/>
      <c r="T3" s="409"/>
      <c r="U3" s="409"/>
      <c r="V3" s="409"/>
      <c r="W3" s="409"/>
      <c r="X3" s="409"/>
    </row>
    <row r="4" spans="2:24" ht="33" customHeight="1"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409"/>
      <c r="N4" s="409"/>
      <c r="O4" s="409"/>
      <c r="P4" s="409"/>
      <c r="Q4" s="409"/>
      <c r="R4" s="409"/>
      <c r="S4" s="409"/>
      <c r="T4" s="409"/>
      <c r="U4" s="409"/>
      <c r="V4" s="409"/>
      <c r="W4" s="409"/>
      <c r="X4" s="409"/>
    </row>
    <row r="5" spans="2:24" ht="33" customHeight="1" thickBot="1">
      <c r="B5" s="4"/>
      <c r="C5" s="4"/>
      <c r="D5" s="4"/>
      <c r="E5" s="4"/>
      <c r="F5" s="4"/>
      <c r="G5" s="4"/>
      <c r="H5" s="4"/>
      <c r="I5" s="4"/>
      <c r="J5" s="4"/>
      <c r="K5" s="413"/>
      <c r="L5" s="413"/>
      <c r="M5" s="413"/>
      <c r="N5" s="4"/>
      <c r="O5" s="4"/>
      <c r="P5" s="4"/>
      <c r="Q5" s="4"/>
      <c r="R5" s="446"/>
      <c r="S5" s="446"/>
      <c r="T5" s="446"/>
      <c r="U5" s="446"/>
      <c r="V5" s="446"/>
      <c r="W5" s="446"/>
      <c r="X5" s="446"/>
    </row>
    <row r="6" spans="2:24" ht="36" customHeight="1" thickBot="1">
      <c r="B6" s="410" t="s">
        <v>0</v>
      </c>
      <c r="C6" s="396" t="s">
        <v>19</v>
      </c>
      <c r="D6" s="378" t="s">
        <v>3</v>
      </c>
      <c r="E6" s="379"/>
      <c r="F6" s="373" t="s">
        <v>4</v>
      </c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3"/>
    </row>
    <row r="7" spans="2:24" ht="60" customHeight="1" thickBot="1">
      <c r="B7" s="411"/>
      <c r="C7" s="391"/>
      <c r="D7" s="369"/>
      <c r="E7" s="380"/>
      <c r="F7" s="440" t="s">
        <v>6</v>
      </c>
      <c r="G7" s="441"/>
      <c r="H7" s="441"/>
      <c r="I7" s="442"/>
      <c r="J7" s="373" t="s">
        <v>117</v>
      </c>
      <c r="K7" s="432"/>
      <c r="L7" s="432"/>
      <c r="M7" s="432"/>
      <c r="N7" s="432"/>
      <c r="O7" s="432"/>
      <c r="P7" s="432"/>
      <c r="Q7" s="432"/>
      <c r="R7" s="432"/>
      <c r="S7" s="432"/>
      <c r="T7" s="433"/>
      <c r="U7" s="378" t="s">
        <v>36</v>
      </c>
      <c r="V7" s="379"/>
      <c r="W7" s="378" t="s">
        <v>59</v>
      </c>
      <c r="X7" s="379"/>
    </row>
    <row r="8" spans="2:24" ht="36" customHeight="1" thickBot="1">
      <c r="B8" s="411"/>
      <c r="C8" s="391"/>
      <c r="D8" s="369"/>
      <c r="E8" s="380"/>
      <c r="F8" s="378" t="s">
        <v>35</v>
      </c>
      <c r="G8" s="438"/>
      <c r="H8" s="378" t="s">
        <v>7</v>
      </c>
      <c r="I8" s="438"/>
      <c r="J8" s="420" t="s">
        <v>15</v>
      </c>
      <c r="K8" s="420" t="s">
        <v>72</v>
      </c>
      <c r="L8" s="373" t="s">
        <v>11</v>
      </c>
      <c r="M8" s="432"/>
      <c r="N8" s="432"/>
      <c r="O8" s="432"/>
      <c r="P8" s="433"/>
      <c r="Q8" s="425" t="s">
        <v>52</v>
      </c>
      <c r="R8" s="428" t="s">
        <v>53</v>
      </c>
      <c r="S8" s="430" t="s">
        <v>54</v>
      </c>
      <c r="T8" s="436" t="s">
        <v>39</v>
      </c>
      <c r="U8" s="369"/>
      <c r="V8" s="380"/>
      <c r="W8" s="369"/>
      <c r="X8" s="380"/>
    </row>
    <row r="9" spans="2:24" ht="36" customHeight="1" thickBot="1">
      <c r="B9" s="411"/>
      <c r="C9" s="391"/>
      <c r="D9" s="381"/>
      <c r="E9" s="382"/>
      <c r="F9" s="381"/>
      <c r="G9" s="439"/>
      <c r="H9" s="381"/>
      <c r="I9" s="439"/>
      <c r="J9" s="421"/>
      <c r="K9" s="421"/>
      <c r="L9" s="420" t="s">
        <v>10</v>
      </c>
      <c r="M9" s="443" t="s">
        <v>60</v>
      </c>
      <c r="N9" s="444"/>
      <c r="O9" s="434" t="s">
        <v>51</v>
      </c>
      <c r="P9" s="434" t="s">
        <v>69</v>
      </c>
      <c r="Q9" s="426"/>
      <c r="R9" s="429"/>
      <c r="S9" s="431"/>
      <c r="T9" s="437"/>
      <c r="U9" s="381"/>
      <c r="V9" s="382"/>
      <c r="W9" s="381"/>
      <c r="X9" s="382"/>
    </row>
    <row r="10" spans="2:24" ht="89.25" customHeight="1" thickBot="1">
      <c r="B10" s="411"/>
      <c r="C10" s="391"/>
      <c r="D10" s="117" t="s">
        <v>110</v>
      </c>
      <c r="E10" s="116" t="s">
        <v>111</v>
      </c>
      <c r="F10" s="117" t="s">
        <v>110</v>
      </c>
      <c r="G10" s="116" t="s">
        <v>111</v>
      </c>
      <c r="H10" s="117" t="s">
        <v>110</v>
      </c>
      <c r="I10" s="116" t="s">
        <v>111</v>
      </c>
      <c r="J10" s="422"/>
      <c r="K10" s="422"/>
      <c r="L10" s="422"/>
      <c r="M10" s="44" t="s">
        <v>50</v>
      </c>
      <c r="N10" s="31" t="s">
        <v>49</v>
      </c>
      <c r="O10" s="435"/>
      <c r="P10" s="435"/>
      <c r="Q10" s="427"/>
      <c r="R10" s="429"/>
      <c r="S10" s="431"/>
      <c r="T10" s="437"/>
      <c r="U10" s="117" t="s">
        <v>110</v>
      </c>
      <c r="V10" s="116" t="s">
        <v>111</v>
      </c>
      <c r="W10" s="117" t="s">
        <v>110</v>
      </c>
      <c r="X10" s="116" t="s">
        <v>111</v>
      </c>
    </row>
    <row r="11" spans="2:24" ht="29.25" customHeight="1" thickBot="1">
      <c r="B11" s="29">
        <v>1</v>
      </c>
      <c r="C11" s="30">
        <v>2</v>
      </c>
      <c r="D11" s="142">
        <v>3</v>
      </c>
      <c r="E11" s="143">
        <v>4</v>
      </c>
      <c r="F11" s="142">
        <v>5</v>
      </c>
      <c r="G11" s="143">
        <v>6</v>
      </c>
      <c r="H11" s="142">
        <v>7</v>
      </c>
      <c r="I11" s="146">
        <v>8</v>
      </c>
      <c r="J11" s="30">
        <v>9</v>
      </c>
      <c r="K11" s="30">
        <v>10</v>
      </c>
      <c r="L11" s="30">
        <v>11</v>
      </c>
      <c r="M11" s="40">
        <v>12</v>
      </c>
      <c r="N11" s="28">
        <v>13</v>
      </c>
      <c r="O11" s="30">
        <v>14</v>
      </c>
      <c r="P11" s="120">
        <v>15</v>
      </c>
      <c r="Q11" s="214">
        <v>16</v>
      </c>
      <c r="R11" s="30">
        <v>17</v>
      </c>
      <c r="S11" s="30">
        <v>18</v>
      </c>
      <c r="T11" s="214">
        <v>19</v>
      </c>
      <c r="U11" s="256">
        <v>20</v>
      </c>
      <c r="V11" s="286">
        <v>21</v>
      </c>
      <c r="W11" s="256">
        <v>22</v>
      </c>
      <c r="X11" s="286">
        <v>23</v>
      </c>
    </row>
    <row r="12" spans="2:24" s="1" customFormat="1" ht="58.5" customHeight="1">
      <c r="B12" s="18">
        <v>1</v>
      </c>
      <c r="C12" s="32" t="s">
        <v>20</v>
      </c>
      <c r="D12" s="207">
        <f>F12+H12</f>
        <v>25</v>
      </c>
      <c r="E12" s="208">
        <f>SUM(G12,I12)</f>
        <v>4</v>
      </c>
      <c r="F12" s="139">
        <f>5!E12</f>
        <v>23</v>
      </c>
      <c r="G12" s="168">
        <f>5!F12</f>
        <v>4</v>
      </c>
      <c r="H12" s="144">
        <f>5!M12</f>
        <v>2</v>
      </c>
      <c r="I12" s="177">
        <f>5!N12</f>
        <v>0</v>
      </c>
      <c r="J12" s="147">
        <v>1</v>
      </c>
      <c r="K12" s="171">
        <v>0</v>
      </c>
      <c r="L12" s="158">
        <f>SUM(M12:P12)</f>
        <v>3</v>
      </c>
      <c r="M12" s="159">
        <v>0</v>
      </c>
      <c r="N12" s="159">
        <v>0</v>
      </c>
      <c r="O12" s="160">
        <v>0</v>
      </c>
      <c r="P12" s="213">
        <v>3</v>
      </c>
      <c r="Q12" s="161">
        <f>E12-(R12+S12+T12)</f>
        <v>1</v>
      </c>
      <c r="R12" s="342">
        <v>3</v>
      </c>
      <c r="S12" s="339">
        <v>0</v>
      </c>
      <c r="T12" s="335">
        <v>0</v>
      </c>
      <c r="U12" s="207">
        <v>0</v>
      </c>
      <c r="V12" s="287">
        <v>1</v>
      </c>
      <c r="W12" s="207">
        <v>0</v>
      </c>
      <c r="X12" s="154">
        <v>0</v>
      </c>
    </row>
    <row r="13" spans="2:24" s="1" customFormat="1" ht="46.5" customHeight="1">
      <c r="B13" s="17">
        <v>2</v>
      </c>
      <c r="C13" s="8" t="s">
        <v>21</v>
      </c>
      <c r="D13" s="209">
        <f aca="true" t="shared" si="0" ref="D13:D27">F13+H13</f>
        <v>22</v>
      </c>
      <c r="E13" s="210">
        <f aca="true" t="shared" si="1" ref="E13:E27">SUM(G13,I13)</f>
        <v>18</v>
      </c>
      <c r="F13" s="140">
        <f>5!E13</f>
        <v>21</v>
      </c>
      <c r="G13" s="169">
        <f>5!F13</f>
        <v>18</v>
      </c>
      <c r="H13" s="145">
        <f>5!M13</f>
        <v>1</v>
      </c>
      <c r="I13" s="162">
        <f>5!N13</f>
        <v>0</v>
      </c>
      <c r="J13" s="172">
        <v>4</v>
      </c>
      <c r="K13" s="173">
        <v>0</v>
      </c>
      <c r="L13" s="158">
        <f aca="true" t="shared" si="2" ref="L13:L26">SUM(M13:P13)</f>
        <v>14</v>
      </c>
      <c r="M13" s="159">
        <v>0</v>
      </c>
      <c r="N13" s="159">
        <v>0</v>
      </c>
      <c r="O13" s="160">
        <v>0</v>
      </c>
      <c r="P13" s="160">
        <v>14</v>
      </c>
      <c r="Q13" s="215">
        <f aca="true" t="shared" si="3" ref="Q13:Q26">E13-(R13+S13+T13)</f>
        <v>4</v>
      </c>
      <c r="R13" s="336">
        <v>10</v>
      </c>
      <c r="S13" s="340">
        <v>0</v>
      </c>
      <c r="T13" s="336">
        <v>4</v>
      </c>
      <c r="U13" s="209">
        <v>0</v>
      </c>
      <c r="V13" s="288">
        <v>0</v>
      </c>
      <c r="W13" s="209">
        <v>0</v>
      </c>
      <c r="X13" s="155">
        <v>0</v>
      </c>
    </row>
    <row r="14" spans="2:24" s="1" customFormat="1" ht="46.5" customHeight="1">
      <c r="B14" s="17">
        <v>3</v>
      </c>
      <c r="C14" s="8" t="s">
        <v>22</v>
      </c>
      <c r="D14" s="209">
        <f t="shared" si="0"/>
        <v>39</v>
      </c>
      <c r="E14" s="210">
        <f t="shared" si="1"/>
        <v>10</v>
      </c>
      <c r="F14" s="140">
        <f>5!E14</f>
        <v>39</v>
      </c>
      <c r="G14" s="169">
        <f>5!F14</f>
        <v>10</v>
      </c>
      <c r="H14" s="145">
        <f>5!M14</f>
        <v>0</v>
      </c>
      <c r="I14" s="162">
        <f>5!N14</f>
        <v>0</v>
      </c>
      <c r="J14" s="172">
        <v>1</v>
      </c>
      <c r="K14" s="173">
        <v>0</v>
      </c>
      <c r="L14" s="158">
        <f t="shared" si="2"/>
        <v>9</v>
      </c>
      <c r="M14" s="159">
        <v>1</v>
      </c>
      <c r="N14" s="159">
        <v>0</v>
      </c>
      <c r="O14" s="160">
        <v>0</v>
      </c>
      <c r="P14" s="160">
        <v>8</v>
      </c>
      <c r="Q14" s="215">
        <f t="shared" si="3"/>
        <v>2</v>
      </c>
      <c r="R14" s="336">
        <v>6</v>
      </c>
      <c r="S14" s="340">
        <v>1</v>
      </c>
      <c r="T14" s="336">
        <v>1</v>
      </c>
      <c r="U14" s="209">
        <v>0</v>
      </c>
      <c r="V14" s="288">
        <v>1</v>
      </c>
      <c r="W14" s="209">
        <v>0</v>
      </c>
      <c r="X14" s="155">
        <v>0</v>
      </c>
    </row>
    <row r="15" spans="2:24" s="1" customFormat="1" ht="46.5" customHeight="1">
      <c r="B15" s="17">
        <v>4</v>
      </c>
      <c r="C15" s="8" t="s">
        <v>23</v>
      </c>
      <c r="D15" s="209">
        <f t="shared" si="0"/>
        <v>23</v>
      </c>
      <c r="E15" s="210">
        <f t="shared" si="1"/>
        <v>14</v>
      </c>
      <c r="F15" s="140">
        <f>5!E15</f>
        <v>23</v>
      </c>
      <c r="G15" s="169">
        <f>5!F15</f>
        <v>13</v>
      </c>
      <c r="H15" s="145">
        <f>5!M15</f>
        <v>0</v>
      </c>
      <c r="I15" s="162">
        <f>5!N15</f>
        <v>1</v>
      </c>
      <c r="J15" s="172">
        <v>3</v>
      </c>
      <c r="K15" s="173">
        <v>0</v>
      </c>
      <c r="L15" s="158">
        <f t="shared" si="2"/>
        <v>11</v>
      </c>
      <c r="M15" s="159">
        <v>0</v>
      </c>
      <c r="N15" s="159">
        <v>0</v>
      </c>
      <c r="O15" s="160">
        <v>0</v>
      </c>
      <c r="P15" s="160">
        <v>11</v>
      </c>
      <c r="Q15" s="215">
        <f t="shared" si="3"/>
        <v>3</v>
      </c>
      <c r="R15" s="336">
        <v>11</v>
      </c>
      <c r="S15" s="340">
        <v>0</v>
      </c>
      <c r="T15" s="336">
        <v>0</v>
      </c>
      <c r="U15" s="209">
        <v>0</v>
      </c>
      <c r="V15" s="288">
        <v>0</v>
      </c>
      <c r="W15" s="209">
        <v>0</v>
      </c>
      <c r="X15" s="155">
        <v>0</v>
      </c>
    </row>
    <row r="16" spans="2:24" s="1" customFormat="1" ht="46.5" customHeight="1">
      <c r="B16" s="17">
        <v>5</v>
      </c>
      <c r="C16" s="8" t="s">
        <v>24</v>
      </c>
      <c r="D16" s="209">
        <f t="shared" si="0"/>
        <v>29</v>
      </c>
      <c r="E16" s="210">
        <f t="shared" si="1"/>
        <v>83</v>
      </c>
      <c r="F16" s="140">
        <f>5!E16</f>
        <v>28</v>
      </c>
      <c r="G16" s="169">
        <f>5!F16</f>
        <v>81</v>
      </c>
      <c r="H16" s="145">
        <f>5!M16</f>
        <v>1</v>
      </c>
      <c r="I16" s="162">
        <f>5!N16</f>
        <v>2</v>
      </c>
      <c r="J16" s="172">
        <v>16</v>
      </c>
      <c r="K16" s="173">
        <v>0</v>
      </c>
      <c r="L16" s="158">
        <f t="shared" si="2"/>
        <v>67</v>
      </c>
      <c r="M16" s="159">
        <v>0</v>
      </c>
      <c r="N16" s="159">
        <v>0</v>
      </c>
      <c r="O16" s="160">
        <v>0</v>
      </c>
      <c r="P16" s="160">
        <v>67</v>
      </c>
      <c r="Q16" s="215">
        <f t="shared" si="3"/>
        <v>15</v>
      </c>
      <c r="R16" s="336">
        <v>64</v>
      </c>
      <c r="S16" s="340">
        <v>0</v>
      </c>
      <c r="T16" s="336">
        <v>4</v>
      </c>
      <c r="U16" s="209">
        <v>0</v>
      </c>
      <c r="V16" s="288">
        <v>2</v>
      </c>
      <c r="W16" s="209">
        <v>0</v>
      </c>
      <c r="X16" s="155">
        <v>0</v>
      </c>
    </row>
    <row r="17" spans="2:28" s="1" customFormat="1" ht="46.5" customHeight="1">
      <c r="B17" s="17">
        <v>6</v>
      </c>
      <c r="C17" s="8" t="s">
        <v>25</v>
      </c>
      <c r="D17" s="209">
        <f t="shared" si="0"/>
        <v>12</v>
      </c>
      <c r="E17" s="210">
        <f t="shared" si="1"/>
        <v>6</v>
      </c>
      <c r="F17" s="140">
        <f>5!E17</f>
        <v>11</v>
      </c>
      <c r="G17" s="169">
        <f>5!F17</f>
        <v>6</v>
      </c>
      <c r="H17" s="145">
        <f>5!M17</f>
        <v>1</v>
      </c>
      <c r="I17" s="162">
        <f>5!N17</f>
        <v>0</v>
      </c>
      <c r="J17" s="172">
        <v>1</v>
      </c>
      <c r="K17" s="173">
        <v>0</v>
      </c>
      <c r="L17" s="158">
        <f t="shared" si="2"/>
        <v>5</v>
      </c>
      <c r="M17" s="159">
        <v>0</v>
      </c>
      <c r="N17" s="159">
        <v>0</v>
      </c>
      <c r="O17" s="160">
        <v>0</v>
      </c>
      <c r="P17" s="160">
        <v>5</v>
      </c>
      <c r="Q17" s="215">
        <f t="shared" si="3"/>
        <v>1</v>
      </c>
      <c r="R17" s="336">
        <v>4</v>
      </c>
      <c r="S17" s="340">
        <v>1</v>
      </c>
      <c r="T17" s="336">
        <v>0</v>
      </c>
      <c r="U17" s="209">
        <v>0</v>
      </c>
      <c r="V17" s="288">
        <v>0</v>
      </c>
      <c r="W17" s="209">
        <v>0</v>
      </c>
      <c r="X17" s="155">
        <v>0</v>
      </c>
      <c r="AB17" s="55"/>
    </row>
    <row r="18" spans="2:24" s="1" customFormat="1" ht="46.5" customHeight="1">
      <c r="B18" s="17">
        <v>7</v>
      </c>
      <c r="C18" s="8" t="s">
        <v>26</v>
      </c>
      <c r="D18" s="209">
        <f t="shared" si="0"/>
        <v>26</v>
      </c>
      <c r="E18" s="210">
        <f t="shared" si="1"/>
        <v>13</v>
      </c>
      <c r="F18" s="140">
        <f>5!E18</f>
        <v>22</v>
      </c>
      <c r="G18" s="169">
        <f>5!F18</f>
        <v>13</v>
      </c>
      <c r="H18" s="145">
        <f>5!M18</f>
        <v>4</v>
      </c>
      <c r="I18" s="162">
        <f>5!N18</f>
        <v>0</v>
      </c>
      <c r="J18" s="172">
        <v>3</v>
      </c>
      <c r="K18" s="173">
        <v>0</v>
      </c>
      <c r="L18" s="158">
        <f t="shared" si="2"/>
        <v>10</v>
      </c>
      <c r="M18" s="159">
        <v>0</v>
      </c>
      <c r="N18" s="159">
        <v>0</v>
      </c>
      <c r="O18" s="160">
        <v>0</v>
      </c>
      <c r="P18" s="160">
        <v>10</v>
      </c>
      <c r="Q18" s="215">
        <f t="shared" si="3"/>
        <v>3</v>
      </c>
      <c r="R18" s="336">
        <v>7</v>
      </c>
      <c r="S18" s="340">
        <v>2</v>
      </c>
      <c r="T18" s="336">
        <v>1</v>
      </c>
      <c r="U18" s="209">
        <v>0</v>
      </c>
      <c r="V18" s="288">
        <v>0</v>
      </c>
      <c r="W18" s="209">
        <v>0</v>
      </c>
      <c r="X18" s="155">
        <v>0</v>
      </c>
    </row>
    <row r="19" spans="2:24" s="1" customFormat="1" ht="46.5" customHeight="1">
      <c r="B19" s="17">
        <v>8</v>
      </c>
      <c r="C19" s="8" t="s">
        <v>27</v>
      </c>
      <c r="D19" s="209">
        <f t="shared" si="0"/>
        <v>69</v>
      </c>
      <c r="E19" s="210">
        <f t="shared" si="1"/>
        <v>30</v>
      </c>
      <c r="F19" s="140">
        <f>5!E19</f>
        <v>51</v>
      </c>
      <c r="G19" s="169">
        <f>5!F19</f>
        <v>29</v>
      </c>
      <c r="H19" s="145">
        <f>5!M19</f>
        <v>18</v>
      </c>
      <c r="I19" s="162">
        <f>5!N19</f>
        <v>1</v>
      </c>
      <c r="J19" s="172">
        <v>2</v>
      </c>
      <c r="K19" s="173">
        <v>0</v>
      </c>
      <c r="L19" s="158">
        <f t="shared" si="2"/>
        <v>28</v>
      </c>
      <c r="M19" s="159">
        <v>0</v>
      </c>
      <c r="N19" s="159">
        <v>6</v>
      </c>
      <c r="O19" s="160">
        <v>0</v>
      </c>
      <c r="P19" s="160">
        <v>22</v>
      </c>
      <c r="Q19" s="215">
        <f t="shared" si="3"/>
        <v>0</v>
      </c>
      <c r="R19" s="336">
        <v>27</v>
      </c>
      <c r="S19" s="340">
        <v>1</v>
      </c>
      <c r="T19" s="336">
        <v>2</v>
      </c>
      <c r="U19" s="209">
        <v>0</v>
      </c>
      <c r="V19" s="288">
        <v>0</v>
      </c>
      <c r="W19" s="209">
        <v>1</v>
      </c>
      <c r="X19" s="155">
        <v>1</v>
      </c>
    </row>
    <row r="20" spans="2:24" s="1" customFormat="1" ht="46.5" customHeight="1">
      <c r="B20" s="17">
        <v>9</v>
      </c>
      <c r="C20" s="8" t="s">
        <v>28</v>
      </c>
      <c r="D20" s="209">
        <f t="shared" si="0"/>
        <v>8</v>
      </c>
      <c r="E20" s="210">
        <f t="shared" si="1"/>
        <v>3</v>
      </c>
      <c r="F20" s="140">
        <f>5!E20</f>
        <v>8</v>
      </c>
      <c r="G20" s="169">
        <f>5!F20</f>
        <v>3</v>
      </c>
      <c r="H20" s="145">
        <f>5!M20</f>
        <v>0</v>
      </c>
      <c r="I20" s="162">
        <f>5!N20</f>
        <v>0</v>
      </c>
      <c r="J20" s="172">
        <v>3</v>
      </c>
      <c r="K20" s="173">
        <v>0</v>
      </c>
      <c r="L20" s="158">
        <f t="shared" si="2"/>
        <v>0</v>
      </c>
      <c r="M20" s="159">
        <v>0</v>
      </c>
      <c r="N20" s="159">
        <v>0</v>
      </c>
      <c r="O20" s="160">
        <v>0</v>
      </c>
      <c r="P20" s="160">
        <v>0</v>
      </c>
      <c r="Q20" s="215">
        <f t="shared" si="3"/>
        <v>3</v>
      </c>
      <c r="R20" s="336">
        <v>0</v>
      </c>
      <c r="S20" s="340">
        <v>0</v>
      </c>
      <c r="T20" s="336">
        <v>0</v>
      </c>
      <c r="U20" s="209">
        <v>0</v>
      </c>
      <c r="V20" s="288">
        <v>0</v>
      </c>
      <c r="W20" s="209">
        <v>0</v>
      </c>
      <c r="X20" s="155">
        <v>0</v>
      </c>
    </row>
    <row r="21" spans="2:24" s="1" customFormat="1" ht="46.5" customHeight="1">
      <c r="B21" s="17">
        <v>10</v>
      </c>
      <c r="C21" s="8" t="s">
        <v>29</v>
      </c>
      <c r="D21" s="209">
        <f t="shared" si="0"/>
        <v>45</v>
      </c>
      <c r="E21" s="210">
        <f t="shared" si="1"/>
        <v>13</v>
      </c>
      <c r="F21" s="140">
        <f>5!E21</f>
        <v>44</v>
      </c>
      <c r="G21" s="169">
        <f>5!F21</f>
        <v>13</v>
      </c>
      <c r="H21" s="145">
        <f>5!M21</f>
        <v>1</v>
      </c>
      <c r="I21" s="162">
        <f>5!N21</f>
        <v>0</v>
      </c>
      <c r="J21" s="172">
        <v>6</v>
      </c>
      <c r="K21" s="173">
        <v>0</v>
      </c>
      <c r="L21" s="158">
        <f t="shared" si="2"/>
        <v>7</v>
      </c>
      <c r="M21" s="159">
        <v>0</v>
      </c>
      <c r="N21" s="159">
        <v>0</v>
      </c>
      <c r="O21" s="160">
        <v>1</v>
      </c>
      <c r="P21" s="160">
        <v>6</v>
      </c>
      <c r="Q21" s="215">
        <f t="shared" si="3"/>
        <v>7</v>
      </c>
      <c r="R21" s="336">
        <v>6</v>
      </c>
      <c r="S21" s="340">
        <v>0</v>
      </c>
      <c r="T21" s="336">
        <v>0</v>
      </c>
      <c r="U21" s="209">
        <v>0</v>
      </c>
      <c r="V21" s="288">
        <v>0</v>
      </c>
      <c r="W21" s="209">
        <v>0</v>
      </c>
      <c r="X21" s="155">
        <v>0</v>
      </c>
    </row>
    <row r="22" spans="2:24" s="1" customFormat="1" ht="46.5" customHeight="1">
      <c r="B22" s="17">
        <v>11</v>
      </c>
      <c r="C22" s="8" t="s">
        <v>30</v>
      </c>
      <c r="D22" s="209">
        <f t="shared" si="0"/>
        <v>53</v>
      </c>
      <c r="E22" s="210">
        <f t="shared" si="1"/>
        <v>36</v>
      </c>
      <c r="F22" s="140">
        <f>5!E22</f>
        <v>53</v>
      </c>
      <c r="G22" s="169">
        <f>5!F22</f>
        <v>36</v>
      </c>
      <c r="H22" s="145">
        <f>5!M22</f>
        <v>0</v>
      </c>
      <c r="I22" s="162">
        <f>5!N22</f>
        <v>0</v>
      </c>
      <c r="J22" s="172">
        <v>8</v>
      </c>
      <c r="K22" s="173">
        <v>11</v>
      </c>
      <c r="L22" s="158">
        <f t="shared" si="2"/>
        <v>17</v>
      </c>
      <c r="M22" s="159">
        <v>0</v>
      </c>
      <c r="N22" s="159">
        <v>0</v>
      </c>
      <c r="O22" s="160">
        <v>1</v>
      </c>
      <c r="P22" s="160">
        <v>16</v>
      </c>
      <c r="Q22" s="215">
        <f t="shared" si="3"/>
        <v>19</v>
      </c>
      <c r="R22" s="336">
        <v>14</v>
      </c>
      <c r="S22" s="340">
        <v>0</v>
      </c>
      <c r="T22" s="336">
        <v>3</v>
      </c>
      <c r="U22" s="209">
        <v>0</v>
      </c>
      <c r="V22" s="288">
        <v>0</v>
      </c>
      <c r="W22" s="209">
        <v>0</v>
      </c>
      <c r="X22" s="155">
        <v>0</v>
      </c>
    </row>
    <row r="23" spans="2:24" s="1" customFormat="1" ht="46.5" customHeight="1">
      <c r="B23" s="17">
        <v>12</v>
      </c>
      <c r="C23" s="8" t="s">
        <v>31</v>
      </c>
      <c r="D23" s="209">
        <f t="shared" si="0"/>
        <v>23</v>
      </c>
      <c r="E23" s="210">
        <f t="shared" si="1"/>
        <v>21</v>
      </c>
      <c r="F23" s="140">
        <f>5!E23</f>
        <v>23</v>
      </c>
      <c r="G23" s="169">
        <f>5!F23</f>
        <v>21</v>
      </c>
      <c r="H23" s="145">
        <f>5!M23</f>
        <v>0</v>
      </c>
      <c r="I23" s="162">
        <f>5!N23</f>
        <v>0</v>
      </c>
      <c r="J23" s="172">
        <v>9</v>
      </c>
      <c r="K23" s="173">
        <v>0</v>
      </c>
      <c r="L23" s="158">
        <f t="shared" si="2"/>
        <v>12</v>
      </c>
      <c r="M23" s="159">
        <v>0</v>
      </c>
      <c r="N23" s="159">
        <v>0</v>
      </c>
      <c r="O23" s="160">
        <v>0</v>
      </c>
      <c r="P23" s="160">
        <v>12</v>
      </c>
      <c r="Q23" s="215">
        <f t="shared" si="3"/>
        <v>9</v>
      </c>
      <c r="R23" s="336">
        <v>11</v>
      </c>
      <c r="S23" s="340">
        <v>0</v>
      </c>
      <c r="T23" s="336">
        <v>1</v>
      </c>
      <c r="U23" s="209">
        <v>1</v>
      </c>
      <c r="V23" s="288">
        <v>0</v>
      </c>
      <c r="W23" s="209">
        <v>0</v>
      </c>
      <c r="X23" s="155">
        <v>0</v>
      </c>
    </row>
    <row r="24" spans="2:24" s="1" customFormat="1" ht="46.5" customHeight="1">
      <c r="B24" s="17">
        <v>13</v>
      </c>
      <c r="C24" s="8" t="s">
        <v>32</v>
      </c>
      <c r="D24" s="209">
        <f t="shared" si="0"/>
        <v>38</v>
      </c>
      <c r="E24" s="210">
        <f t="shared" si="1"/>
        <v>7</v>
      </c>
      <c r="F24" s="140">
        <f>5!E24</f>
        <v>38</v>
      </c>
      <c r="G24" s="169">
        <f>5!F24</f>
        <v>6</v>
      </c>
      <c r="H24" s="145">
        <f>5!M24</f>
        <v>0</v>
      </c>
      <c r="I24" s="162">
        <f>5!N24</f>
        <v>1</v>
      </c>
      <c r="J24" s="172">
        <v>5</v>
      </c>
      <c r="K24" s="173">
        <v>0</v>
      </c>
      <c r="L24" s="158">
        <f t="shared" si="2"/>
        <v>2</v>
      </c>
      <c r="M24" s="159">
        <v>0</v>
      </c>
      <c r="N24" s="159">
        <v>0</v>
      </c>
      <c r="O24" s="160">
        <v>0</v>
      </c>
      <c r="P24" s="160">
        <v>2</v>
      </c>
      <c r="Q24" s="215">
        <f t="shared" si="3"/>
        <v>5</v>
      </c>
      <c r="R24" s="336">
        <v>2</v>
      </c>
      <c r="S24" s="340">
        <v>0</v>
      </c>
      <c r="T24" s="336">
        <v>0</v>
      </c>
      <c r="U24" s="209">
        <v>0</v>
      </c>
      <c r="V24" s="288">
        <v>1</v>
      </c>
      <c r="W24" s="209">
        <v>1</v>
      </c>
      <c r="X24" s="155">
        <v>0</v>
      </c>
    </row>
    <row r="25" spans="2:24" s="1" customFormat="1" ht="46.5" customHeight="1">
      <c r="B25" s="17">
        <v>14</v>
      </c>
      <c r="C25" s="8" t="s">
        <v>33</v>
      </c>
      <c r="D25" s="209">
        <f t="shared" si="0"/>
        <v>89</v>
      </c>
      <c r="E25" s="210">
        <f t="shared" si="1"/>
        <v>82</v>
      </c>
      <c r="F25" s="140">
        <f>5!E25</f>
        <v>74</v>
      </c>
      <c r="G25" s="169">
        <f>5!F25</f>
        <v>73</v>
      </c>
      <c r="H25" s="145">
        <f>5!M25</f>
        <v>15</v>
      </c>
      <c r="I25" s="162">
        <f>5!N25</f>
        <v>9</v>
      </c>
      <c r="J25" s="172">
        <v>10</v>
      </c>
      <c r="K25" s="173">
        <v>3</v>
      </c>
      <c r="L25" s="158">
        <f t="shared" si="2"/>
        <v>69</v>
      </c>
      <c r="M25" s="159">
        <v>2</v>
      </c>
      <c r="N25" s="159">
        <v>7</v>
      </c>
      <c r="O25" s="160">
        <v>2</v>
      </c>
      <c r="P25" s="160">
        <v>58</v>
      </c>
      <c r="Q25" s="215">
        <f t="shared" si="3"/>
        <v>17</v>
      </c>
      <c r="R25" s="336">
        <v>57</v>
      </c>
      <c r="S25" s="340">
        <v>4</v>
      </c>
      <c r="T25" s="336">
        <v>4</v>
      </c>
      <c r="U25" s="209">
        <v>9</v>
      </c>
      <c r="V25" s="288">
        <v>2</v>
      </c>
      <c r="W25" s="209">
        <v>0</v>
      </c>
      <c r="X25" s="155">
        <v>1</v>
      </c>
    </row>
    <row r="26" spans="2:24" s="1" customFormat="1" ht="46.5" customHeight="1" thickBot="1">
      <c r="B26" s="17">
        <v>15</v>
      </c>
      <c r="C26" s="7" t="s">
        <v>34</v>
      </c>
      <c r="D26" s="211">
        <f t="shared" si="0"/>
        <v>2</v>
      </c>
      <c r="E26" s="212">
        <f t="shared" si="1"/>
        <v>3</v>
      </c>
      <c r="F26" s="141">
        <f>5!E26</f>
        <v>0</v>
      </c>
      <c r="G26" s="170">
        <f>5!F26</f>
        <v>1</v>
      </c>
      <c r="H26" s="178">
        <f>5!M26</f>
        <v>2</v>
      </c>
      <c r="I26" s="163">
        <f>5!N26</f>
        <v>2</v>
      </c>
      <c r="J26" s="179">
        <v>3</v>
      </c>
      <c r="K26" s="174">
        <v>0</v>
      </c>
      <c r="L26" s="158">
        <f t="shared" si="2"/>
        <v>0</v>
      </c>
      <c r="M26" s="159">
        <v>0</v>
      </c>
      <c r="N26" s="159">
        <v>0</v>
      </c>
      <c r="O26" s="160">
        <v>0</v>
      </c>
      <c r="P26" s="180">
        <v>0</v>
      </c>
      <c r="Q26" s="216">
        <f t="shared" si="3"/>
        <v>2</v>
      </c>
      <c r="R26" s="337">
        <v>0</v>
      </c>
      <c r="S26" s="341">
        <v>0</v>
      </c>
      <c r="T26" s="337">
        <v>1</v>
      </c>
      <c r="U26" s="290">
        <v>2</v>
      </c>
      <c r="V26" s="291">
        <v>1</v>
      </c>
      <c r="W26" s="290">
        <v>0</v>
      </c>
      <c r="X26" s="156">
        <v>0</v>
      </c>
    </row>
    <row r="27" spans="2:24" s="1" customFormat="1" ht="46.5" customHeight="1" thickBot="1">
      <c r="B27" s="423" t="s">
        <v>5</v>
      </c>
      <c r="C27" s="424"/>
      <c r="D27" s="205">
        <f t="shared" si="0"/>
        <v>503</v>
      </c>
      <c r="E27" s="206">
        <f t="shared" si="1"/>
        <v>343</v>
      </c>
      <c r="F27" s="175">
        <f aca="true" t="shared" si="4" ref="F27:K27">SUM(F12:F26)</f>
        <v>458</v>
      </c>
      <c r="G27" s="125">
        <f t="shared" si="4"/>
        <v>327</v>
      </c>
      <c r="H27" s="181">
        <f t="shared" si="4"/>
        <v>45</v>
      </c>
      <c r="I27" s="182">
        <f t="shared" si="4"/>
        <v>16</v>
      </c>
      <c r="J27" s="175">
        <f t="shared" si="4"/>
        <v>75</v>
      </c>
      <c r="K27" s="176">
        <f t="shared" si="4"/>
        <v>14</v>
      </c>
      <c r="L27" s="183">
        <f>SUM(M27:P27)</f>
        <v>254</v>
      </c>
      <c r="M27" s="164">
        <f>SUM(M12:M26)</f>
        <v>3</v>
      </c>
      <c r="N27" s="165">
        <f>SUM(N12:N26)</f>
        <v>13</v>
      </c>
      <c r="O27" s="166">
        <f>SUM(O12:O26)</f>
        <v>4</v>
      </c>
      <c r="P27" s="167">
        <f>SUM(P12:P26)</f>
        <v>234</v>
      </c>
      <c r="Q27" s="343">
        <f>SUM(Q12:Q26)</f>
        <v>91</v>
      </c>
      <c r="R27" s="289">
        <f aca="true" t="shared" si="5" ref="R27:X27">SUM(R12:R26)</f>
        <v>222</v>
      </c>
      <c r="S27" s="338">
        <f t="shared" si="5"/>
        <v>9</v>
      </c>
      <c r="T27" s="289">
        <f t="shared" si="5"/>
        <v>21</v>
      </c>
      <c r="U27" s="292">
        <f>SUM(U12:U26)</f>
        <v>12</v>
      </c>
      <c r="V27" s="293">
        <f t="shared" si="5"/>
        <v>8</v>
      </c>
      <c r="W27" s="294">
        <f>SUM(W12:W26)</f>
        <v>2</v>
      </c>
      <c r="X27" s="157">
        <f t="shared" si="5"/>
        <v>2</v>
      </c>
    </row>
    <row r="28" spans="3:20" ht="61.5" customHeight="1">
      <c r="C28" s="2"/>
      <c r="D28" s="5"/>
      <c r="E28" s="5"/>
      <c r="F28" s="6"/>
      <c r="G28" s="6"/>
      <c r="H28" s="6"/>
      <c r="I28" s="6"/>
      <c r="J28" s="6"/>
      <c r="K28" s="6"/>
      <c r="L28" s="6"/>
      <c r="M28" s="5"/>
      <c r="N28" s="5"/>
      <c r="O28" s="5"/>
      <c r="P28" s="5"/>
      <c r="Q28" s="5"/>
      <c r="R28" s="5"/>
      <c r="S28" s="5"/>
      <c r="T28" s="5"/>
    </row>
    <row r="29" spans="3:23" ht="48" customHeight="1"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445"/>
      <c r="V29" s="445"/>
      <c r="W29" s="138"/>
    </row>
    <row r="30" spans="3:20" ht="45.75"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2"/>
      <c r="N30" s="2"/>
      <c r="O30" s="2"/>
      <c r="P30" s="2"/>
      <c r="Q30" s="2"/>
      <c r="R30" s="2"/>
      <c r="S30" s="2"/>
      <c r="T30" s="2"/>
    </row>
    <row r="31" spans="3:20" ht="45.75"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2"/>
      <c r="N31" s="2"/>
      <c r="O31" s="2"/>
      <c r="P31" s="2"/>
      <c r="Q31" s="2"/>
      <c r="R31" s="2"/>
      <c r="S31" s="2"/>
      <c r="T31" s="2"/>
    </row>
    <row r="32" spans="3:20" ht="45.75">
      <c r="C32" s="33"/>
      <c r="D32" s="33"/>
      <c r="E32" s="33"/>
      <c r="F32" s="33"/>
      <c r="G32" s="33"/>
      <c r="H32" s="33"/>
      <c r="I32" s="34"/>
      <c r="J32" s="34"/>
      <c r="K32" s="34"/>
      <c r="L32" s="2"/>
      <c r="M32" s="2"/>
      <c r="N32" s="2"/>
      <c r="O32" s="2"/>
      <c r="P32" s="2"/>
      <c r="Q32" s="2"/>
      <c r="R32" s="2"/>
      <c r="S32" s="2"/>
      <c r="T32" s="2"/>
    </row>
    <row r="33" spans="3:12" ht="45.75">
      <c r="C33" s="33"/>
      <c r="D33" s="33"/>
      <c r="E33" s="33"/>
      <c r="F33" s="33"/>
      <c r="G33" s="33"/>
      <c r="H33" s="33"/>
      <c r="I33" s="34"/>
      <c r="J33" s="34"/>
      <c r="K33" s="34"/>
      <c r="L33" s="2"/>
    </row>
  </sheetData>
  <sheetProtection/>
  <mergeCells count="29">
    <mergeCell ref="C29:V29"/>
    <mergeCell ref="B3:X3"/>
    <mergeCell ref="B4:X4"/>
    <mergeCell ref="R5:X5"/>
    <mergeCell ref="B6:B10"/>
    <mergeCell ref="C6:C10"/>
    <mergeCell ref="D6:E9"/>
    <mergeCell ref="J7:T7"/>
    <mergeCell ref="K8:K10"/>
    <mergeCell ref="L9:L10"/>
    <mergeCell ref="O9:O10"/>
    <mergeCell ref="U7:V9"/>
    <mergeCell ref="T8:T10"/>
    <mergeCell ref="F8:G9"/>
    <mergeCell ref="F6:X6"/>
    <mergeCell ref="F7:I7"/>
    <mergeCell ref="M9:N9"/>
    <mergeCell ref="H8:I9"/>
    <mergeCell ref="P9:P10"/>
    <mergeCell ref="W2:X2"/>
    <mergeCell ref="W1:X1"/>
    <mergeCell ref="K5:M5"/>
    <mergeCell ref="W7:X9"/>
    <mergeCell ref="J8:J10"/>
    <mergeCell ref="B27:C27"/>
    <mergeCell ref="Q8:Q10"/>
    <mergeCell ref="R8:R10"/>
    <mergeCell ref="S8:S10"/>
    <mergeCell ref="L8:P8"/>
  </mergeCells>
  <printOptions/>
  <pageMargins left="0.1968503937007874" right="0.1968503937007874" top="0.1968503937007874" bottom="0.1968503937007874" header="0" footer="0"/>
  <pageSetup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1"/>
  <sheetViews>
    <sheetView view="pageBreakPreview" zoomScale="40" zoomScaleNormal="40" zoomScaleSheetLayoutView="40" zoomScalePageLayoutView="0" workbookViewId="0" topLeftCell="A10">
      <selection activeCell="AG15" sqref="AG15"/>
    </sheetView>
  </sheetViews>
  <sheetFormatPr defaultColWidth="8.8515625" defaultRowHeight="12.75"/>
  <cols>
    <col min="1" max="1" width="8.57421875" style="46" customWidth="1"/>
    <col min="2" max="2" width="55.7109375" style="46" customWidth="1"/>
    <col min="3" max="4" width="14.7109375" style="46" customWidth="1"/>
    <col min="5" max="33" width="10.7109375" style="46" customWidth="1"/>
    <col min="34" max="34" width="10.7109375" style="45" customWidth="1"/>
    <col min="35" max="16384" width="8.8515625" style="46" customWidth="1"/>
  </cols>
  <sheetData>
    <row r="1" spans="32:34" ht="38.25">
      <c r="AF1" s="448" t="s">
        <v>55</v>
      </c>
      <c r="AG1" s="448"/>
      <c r="AH1" s="448"/>
    </row>
    <row r="2" spans="1:34" ht="66" customHeight="1">
      <c r="A2" s="451" t="s">
        <v>122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  <c r="T2" s="451"/>
      <c r="U2" s="451"/>
      <c r="V2" s="451"/>
      <c r="W2" s="451"/>
      <c r="X2" s="451"/>
      <c r="Y2" s="451"/>
      <c r="Z2" s="451"/>
      <c r="AA2" s="451"/>
      <c r="AB2" s="451"/>
      <c r="AC2" s="451"/>
      <c r="AD2" s="451"/>
      <c r="AE2" s="451"/>
      <c r="AF2" s="451"/>
      <c r="AG2" s="451"/>
      <c r="AH2" s="451"/>
    </row>
    <row r="3" spans="1:34" ht="39" customHeight="1" thickBot="1">
      <c r="A3" s="47"/>
      <c r="M3" s="464"/>
      <c r="N3" s="465"/>
      <c r="O3" s="465"/>
      <c r="P3" s="465"/>
      <c r="Z3" s="457"/>
      <c r="AA3" s="457"/>
      <c r="AB3" s="457"/>
      <c r="AC3" s="457"/>
      <c r="AD3" s="457"/>
      <c r="AE3" s="457"/>
      <c r="AF3" s="457"/>
      <c r="AG3" s="457"/>
      <c r="AH3" s="457"/>
    </row>
    <row r="4" spans="1:34" ht="288" customHeight="1" thickBot="1">
      <c r="A4" s="455" t="s">
        <v>0</v>
      </c>
      <c r="B4" s="462" t="s">
        <v>8</v>
      </c>
      <c r="C4" s="460" t="s">
        <v>56</v>
      </c>
      <c r="D4" s="461"/>
      <c r="E4" s="449" t="s">
        <v>20</v>
      </c>
      <c r="F4" s="450"/>
      <c r="G4" s="449" t="s">
        <v>21</v>
      </c>
      <c r="H4" s="450"/>
      <c r="I4" s="449" t="s">
        <v>22</v>
      </c>
      <c r="J4" s="450"/>
      <c r="K4" s="449" t="s">
        <v>23</v>
      </c>
      <c r="L4" s="450"/>
      <c r="M4" s="449" t="s">
        <v>24</v>
      </c>
      <c r="N4" s="450"/>
      <c r="O4" s="449" t="s">
        <v>25</v>
      </c>
      <c r="P4" s="450"/>
      <c r="Q4" s="449" t="s">
        <v>26</v>
      </c>
      <c r="R4" s="450"/>
      <c r="S4" s="449" t="s">
        <v>27</v>
      </c>
      <c r="T4" s="450"/>
      <c r="U4" s="449" t="s">
        <v>28</v>
      </c>
      <c r="V4" s="450"/>
      <c r="W4" s="449" t="s">
        <v>29</v>
      </c>
      <c r="X4" s="450"/>
      <c r="Y4" s="449" t="s">
        <v>30</v>
      </c>
      <c r="Z4" s="452"/>
      <c r="AA4" s="453" t="s">
        <v>31</v>
      </c>
      <c r="AB4" s="454"/>
      <c r="AC4" s="453" t="s">
        <v>32</v>
      </c>
      <c r="AD4" s="454"/>
      <c r="AE4" s="453" t="s">
        <v>33</v>
      </c>
      <c r="AF4" s="454"/>
      <c r="AG4" s="453" t="s">
        <v>57</v>
      </c>
      <c r="AH4" s="450"/>
    </row>
    <row r="5" spans="1:34" ht="41.25" customHeight="1" thickBot="1">
      <c r="A5" s="456"/>
      <c r="B5" s="463"/>
      <c r="C5" s="117">
        <v>2021</v>
      </c>
      <c r="D5" s="116">
        <v>2022</v>
      </c>
      <c r="E5" s="117">
        <v>2021</v>
      </c>
      <c r="F5" s="116">
        <v>2022</v>
      </c>
      <c r="G5" s="117">
        <v>2021</v>
      </c>
      <c r="H5" s="116">
        <v>2022</v>
      </c>
      <c r="I5" s="117">
        <v>2021</v>
      </c>
      <c r="J5" s="116">
        <v>2022</v>
      </c>
      <c r="K5" s="117">
        <v>2021</v>
      </c>
      <c r="L5" s="116">
        <v>2022</v>
      </c>
      <c r="M5" s="117">
        <v>2021</v>
      </c>
      <c r="N5" s="116">
        <v>2022</v>
      </c>
      <c r="O5" s="117">
        <v>2021</v>
      </c>
      <c r="P5" s="116">
        <v>2022</v>
      </c>
      <c r="Q5" s="117">
        <v>2021</v>
      </c>
      <c r="R5" s="116">
        <v>2022</v>
      </c>
      <c r="S5" s="117">
        <v>2021</v>
      </c>
      <c r="T5" s="116">
        <v>2022</v>
      </c>
      <c r="U5" s="117">
        <v>2021</v>
      </c>
      <c r="V5" s="116">
        <v>2022</v>
      </c>
      <c r="W5" s="117">
        <v>2021</v>
      </c>
      <c r="X5" s="116">
        <v>2022</v>
      </c>
      <c r="Y5" s="117">
        <v>2021</v>
      </c>
      <c r="Z5" s="116">
        <v>2022</v>
      </c>
      <c r="AA5" s="117">
        <v>2021</v>
      </c>
      <c r="AB5" s="116">
        <v>2022</v>
      </c>
      <c r="AC5" s="117">
        <v>2021</v>
      </c>
      <c r="AD5" s="116">
        <v>2022</v>
      </c>
      <c r="AE5" s="117">
        <v>2021</v>
      </c>
      <c r="AF5" s="116">
        <v>2022</v>
      </c>
      <c r="AG5" s="117">
        <v>2021</v>
      </c>
      <c r="AH5" s="116">
        <v>2022</v>
      </c>
    </row>
    <row r="6" spans="1:34" ht="41.25" customHeight="1" thickBot="1">
      <c r="A6" s="129">
        <v>1</v>
      </c>
      <c r="B6" s="126">
        <v>2</v>
      </c>
      <c r="C6" s="218">
        <v>3</v>
      </c>
      <c r="D6" s="225">
        <v>4</v>
      </c>
      <c r="E6" s="218">
        <v>5</v>
      </c>
      <c r="F6" s="225">
        <v>6</v>
      </c>
      <c r="G6" s="218">
        <v>7</v>
      </c>
      <c r="H6" s="225">
        <v>8</v>
      </c>
      <c r="I6" s="218">
        <v>9</v>
      </c>
      <c r="J6" s="225">
        <v>10</v>
      </c>
      <c r="K6" s="218">
        <v>11</v>
      </c>
      <c r="L6" s="225">
        <v>12</v>
      </c>
      <c r="M6" s="218">
        <v>13</v>
      </c>
      <c r="N6" s="225">
        <v>14</v>
      </c>
      <c r="O6" s="218">
        <v>15</v>
      </c>
      <c r="P6" s="225">
        <v>16</v>
      </c>
      <c r="Q6" s="218">
        <v>17</v>
      </c>
      <c r="R6" s="225">
        <v>18</v>
      </c>
      <c r="S6" s="218">
        <v>19</v>
      </c>
      <c r="T6" s="225">
        <v>20</v>
      </c>
      <c r="U6" s="218">
        <v>21</v>
      </c>
      <c r="V6" s="225">
        <v>22</v>
      </c>
      <c r="W6" s="218">
        <v>23</v>
      </c>
      <c r="X6" s="225">
        <v>24</v>
      </c>
      <c r="Y6" s="218">
        <v>25</v>
      </c>
      <c r="Z6" s="225">
        <v>26</v>
      </c>
      <c r="AA6" s="218">
        <v>27</v>
      </c>
      <c r="AB6" s="225">
        <v>28</v>
      </c>
      <c r="AC6" s="218">
        <v>29</v>
      </c>
      <c r="AD6" s="225">
        <v>30</v>
      </c>
      <c r="AE6" s="218">
        <v>31</v>
      </c>
      <c r="AF6" s="225">
        <v>32</v>
      </c>
      <c r="AG6" s="218">
        <v>33</v>
      </c>
      <c r="AH6" s="260">
        <v>34</v>
      </c>
    </row>
    <row r="7" spans="1:34" ht="64.5" customHeight="1">
      <c r="A7" s="128">
        <v>1</v>
      </c>
      <c r="B7" s="122" t="s">
        <v>94</v>
      </c>
      <c r="C7" s="261">
        <f>SUM(E7,G7,I7,K7,M7,O7,Q7,S7,U7,W7,Y7,AA7,AC7,AE7,AG7)</f>
        <v>6</v>
      </c>
      <c r="D7" s="264">
        <f>SUM(F7,H7,J7,L7,N7,P7,R7,T7,V7,X7,Z7,AB7,AD7,AF7,AH7)</f>
        <v>1</v>
      </c>
      <c r="E7" s="269">
        <v>1</v>
      </c>
      <c r="F7" s="137">
        <v>0</v>
      </c>
      <c r="G7" s="267">
        <v>0</v>
      </c>
      <c r="H7" s="281">
        <v>0</v>
      </c>
      <c r="I7" s="269">
        <v>0</v>
      </c>
      <c r="J7" s="137">
        <v>0</v>
      </c>
      <c r="K7" s="267">
        <v>0</v>
      </c>
      <c r="L7" s="281">
        <v>0</v>
      </c>
      <c r="M7" s="269">
        <v>0</v>
      </c>
      <c r="N7" s="137">
        <v>0</v>
      </c>
      <c r="O7" s="267">
        <v>0</v>
      </c>
      <c r="P7" s="281">
        <v>0</v>
      </c>
      <c r="Q7" s="269">
        <v>0</v>
      </c>
      <c r="R7" s="137">
        <v>0</v>
      </c>
      <c r="S7" s="267">
        <v>1</v>
      </c>
      <c r="T7" s="281">
        <v>0</v>
      </c>
      <c r="U7" s="269">
        <v>0</v>
      </c>
      <c r="V7" s="137">
        <v>0</v>
      </c>
      <c r="W7" s="267">
        <v>0</v>
      </c>
      <c r="X7" s="281">
        <v>0</v>
      </c>
      <c r="Y7" s="269">
        <v>0</v>
      </c>
      <c r="Z7" s="137">
        <v>0</v>
      </c>
      <c r="AA7" s="267">
        <v>0</v>
      </c>
      <c r="AB7" s="281">
        <v>0</v>
      </c>
      <c r="AC7" s="269">
        <v>0</v>
      </c>
      <c r="AD7" s="137">
        <v>0</v>
      </c>
      <c r="AE7" s="267">
        <v>4</v>
      </c>
      <c r="AF7" s="281">
        <v>1</v>
      </c>
      <c r="AG7" s="283">
        <v>0</v>
      </c>
      <c r="AH7" s="262">
        <v>0</v>
      </c>
    </row>
    <row r="8" spans="1:34" ht="64.5" customHeight="1">
      <c r="A8" s="127">
        <v>2</v>
      </c>
      <c r="B8" s="123" t="s">
        <v>95</v>
      </c>
      <c r="C8" s="263">
        <f aca="true" t="shared" si="0" ref="C8:C20">SUM(E8,G8,I8,K8,M8,O8,Q8,S8,U8,W8,Y8,AA8,AC8,AE8,AG8)</f>
        <v>2</v>
      </c>
      <c r="D8" s="265">
        <f aca="true" t="shared" si="1" ref="D8:D20">SUM(F8,H8,J8,L8,N8,P8,R8,T8,V8,X8,Z8,AB8,AD8,AF8,AH8)</f>
        <v>0</v>
      </c>
      <c r="E8" s="270">
        <v>0</v>
      </c>
      <c r="F8" s="49">
        <v>0</v>
      </c>
      <c r="G8" s="268">
        <v>0</v>
      </c>
      <c r="H8" s="50">
        <v>0</v>
      </c>
      <c r="I8" s="270">
        <v>0</v>
      </c>
      <c r="J8" s="49">
        <v>0</v>
      </c>
      <c r="K8" s="268">
        <v>0</v>
      </c>
      <c r="L8" s="50">
        <v>0</v>
      </c>
      <c r="M8" s="270">
        <v>0</v>
      </c>
      <c r="N8" s="49">
        <v>0</v>
      </c>
      <c r="O8" s="268">
        <v>0</v>
      </c>
      <c r="P8" s="50">
        <v>0</v>
      </c>
      <c r="Q8" s="270">
        <v>0</v>
      </c>
      <c r="R8" s="49">
        <v>0</v>
      </c>
      <c r="S8" s="268">
        <v>0</v>
      </c>
      <c r="T8" s="50">
        <v>0</v>
      </c>
      <c r="U8" s="270">
        <v>0</v>
      </c>
      <c r="V8" s="49">
        <v>0</v>
      </c>
      <c r="W8" s="268">
        <v>0</v>
      </c>
      <c r="X8" s="50">
        <v>0</v>
      </c>
      <c r="Y8" s="270">
        <v>0</v>
      </c>
      <c r="Z8" s="49">
        <v>0</v>
      </c>
      <c r="AA8" s="268">
        <v>0</v>
      </c>
      <c r="AB8" s="50">
        <v>0</v>
      </c>
      <c r="AC8" s="270">
        <v>0</v>
      </c>
      <c r="AD8" s="49">
        <v>0</v>
      </c>
      <c r="AE8" s="268">
        <v>2</v>
      </c>
      <c r="AF8" s="50">
        <v>0</v>
      </c>
      <c r="AG8" s="284">
        <v>0</v>
      </c>
      <c r="AH8" s="152">
        <v>0</v>
      </c>
    </row>
    <row r="9" spans="1:34" ht="64.5" customHeight="1">
      <c r="A9" s="127">
        <v>3</v>
      </c>
      <c r="B9" s="123" t="s">
        <v>96</v>
      </c>
      <c r="C9" s="263">
        <f t="shared" si="0"/>
        <v>16</v>
      </c>
      <c r="D9" s="265">
        <f t="shared" si="1"/>
        <v>8</v>
      </c>
      <c r="E9" s="270">
        <v>2</v>
      </c>
      <c r="F9" s="49">
        <v>0</v>
      </c>
      <c r="G9" s="268">
        <v>1</v>
      </c>
      <c r="H9" s="50">
        <v>1</v>
      </c>
      <c r="I9" s="270">
        <v>0</v>
      </c>
      <c r="J9" s="49">
        <v>0</v>
      </c>
      <c r="K9" s="268">
        <v>2</v>
      </c>
      <c r="L9" s="50">
        <v>0</v>
      </c>
      <c r="M9" s="270">
        <v>1</v>
      </c>
      <c r="N9" s="49">
        <v>0</v>
      </c>
      <c r="O9" s="268">
        <v>1</v>
      </c>
      <c r="P9" s="50">
        <v>0</v>
      </c>
      <c r="Q9" s="270">
        <v>1</v>
      </c>
      <c r="R9" s="49">
        <v>1</v>
      </c>
      <c r="S9" s="268">
        <v>1</v>
      </c>
      <c r="T9" s="50">
        <v>0</v>
      </c>
      <c r="U9" s="270">
        <v>0</v>
      </c>
      <c r="V9" s="49">
        <v>1</v>
      </c>
      <c r="W9" s="268">
        <v>0</v>
      </c>
      <c r="X9" s="50">
        <v>1</v>
      </c>
      <c r="Y9" s="270">
        <v>2</v>
      </c>
      <c r="Z9" s="49">
        <v>1</v>
      </c>
      <c r="AA9" s="268">
        <v>0</v>
      </c>
      <c r="AB9" s="50">
        <v>1</v>
      </c>
      <c r="AC9" s="270">
        <v>2</v>
      </c>
      <c r="AD9" s="49">
        <v>1</v>
      </c>
      <c r="AE9" s="268">
        <v>3</v>
      </c>
      <c r="AF9" s="50">
        <v>1</v>
      </c>
      <c r="AG9" s="284">
        <v>0</v>
      </c>
      <c r="AH9" s="152">
        <v>0</v>
      </c>
    </row>
    <row r="10" spans="1:34" ht="64.5" customHeight="1">
      <c r="A10" s="127">
        <v>4</v>
      </c>
      <c r="B10" s="124" t="s">
        <v>97</v>
      </c>
      <c r="C10" s="263">
        <f t="shared" si="0"/>
        <v>6</v>
      </c>
      <c r="D10" s="265">
        <f t="shared" si="1"/>
        <v>5</v>
      </c>
      <c r="E10" s="270">
        <v>0</v>
      </c>
      <c r="F10" s="49">
        <v>0</v>
      </c>
      <c r="G10" s="268">
        <v>0</v>
      </c>
      <c r="H10" s="50">
        <v>0</v>
      </c>
      <c r="I10" s="270">
        <v>0</v>
      </c>
      <c r="J10" s="49">
        <v>0</v>
      </c>
      <c r="K10" s="268">
        <v>0</v>
      </c>
      <c r="L10" s="50">
        <v>0</v>
      </c>
      <c r="M10" s="270">
        <v>0</v>
      </c>
      <c r="N10" s="49">
        <v>1</v>
      </c>
      <c r="O10" s="268">
        <v>0</v>
      </c>
      <c r="P10" s="50">
        <v>0</v>
      </c>
      <c r="Q10" s="270">
        <v>0</v>
      </c>
      <c r="R10" s="49">
        <v>0</v>
      </c>
      <c r="S10" s="268">
        <v>3</v>
      </c>
      <c r="T10" s="50">
        <v>0</v>
      </c>
      <c r="U10" s="270">
        <v>0</v>
      </c>
      <c r="V10" s="49">
        <v>0</v>
      </c>
      <c r="W10" s="268">
        <v>0</v>
      </c>
      <c r="X10" s="50">
        <v>0</v>
      </c>
      <c r="Y10" s="270">
        <v>2</v>
      </c>
      <c r="Z10" s="49">
        <v>0</v>
      </c>
      <c r="AA10" s="268">
        <v>0</v>
      </c>
      <c r="AB10" s="50">
        <v>0</v>
      </c>
      <c r="AC10" s="270">
        <v>0</v>
      </c>
      <c r="AD10" s="49">
        <v>0</v>
      </c>
      <c r="AE10" s="268">
        <v>1</v>
      </c>
      <c r="AF10" s="50">
        <v>4</v>
      </c>
      <c r="AG10" s="284">
        <v>0</v>
      </c>
      <c r="AH10" s="152">
        <v>0</v>
      </c>
    </row>
    <row r="11" spans="1:34" ht="64.5" customHeight="1">
      <c r="A11" s="127">
        <v>5</v>
      </c>
      <c r="B11" s="124" t="s">
        <v>98</v>
      </c>
      <c r="C11" s="263">
        <f t="shared" si="0"/>
        <v>7</v>
      </c>
      <c r="D11" s="265">
        <f t="shared" si="1"/>
        <v>5</v>
      </c>
      <c r="E11" s="270">
        <v>1</v>
      </c>
      <c r="F11" s="49">
        <v>0</v>
      </c>
      <c r="G11" s="268">
        <v>0</v>
      </c>
      <c r="H11" s="50">
        <v>0</v>
      </c>
      <c r="I11" s="270">
        <v>0</v>
      </c>
      <c r="J11" s="49">
        <v>2</v>
      </c>
      <c r="K11" s="268">
        <v>2</v>
      </c>
      <c r="L11" s="50">
        <v>0</v>
      </c>
      <c r="M11" s="270">
        <v>0</v>
      </c>
      <c r="N11" s="49">
        <v>0</v>
      </c>
      <c r="O11" s="268">
        <v>0</v>
      </c>
      <c r="P11" s="50">
        <v>0</v>
      </c>
      <c r="Q11" s="270">
        <v>0</v>
      </c>
      <c r="R11" s="49">
        <v>0</v>
      </c>
      <c r="S11" s="268">
        <v>2</v>
      </c>
      <c r="T11" s="50">
        <v>0</v>
      </c>
      <c r="U11" s="270">
        <v>1</v>
      </c>
      <c r="V11" s="49">
        <v>0</v>
      </c>
      <c r="W11" s="268">
        <v>0</v>
      </c>
      <c r="X11" s="50">
        <v>0</v>
      </c>
      <c r="Y11" s="270">
        <v>0</v>
      </c>
      <c r="Z11" s="49">
        <v>0</v>
      </c>
      <c r="AA11" s="268">
        <v>0</v>
      </c>
      <c r="AB11" s="50">
        <v>0</v>
      </c>
      <c r="AC11" s="270">
        <v>0</v>
      </c>
      <c r="AD11" s="49">
        <v>1</v>
      </c>
      <c r="AE11" s="268">
        <v>1</v>
      </c>
      <c r="AF11" s="50">
        <v>2</v>
      </c>
      <c r="AG11" s="284">
        <v>0</v>
      </c>
      <c r="AH11" s="152">
        <v>0</v>
      </c>
    </row>
    <row r="12" spans="1:34" ht="64.5" customHeight="1">
      <c r="A12" s="127">
        <v>6</v>
      </c>
      <c r="B12" s="123" t="s">
        <v>99</v>
      </c>
      <c r="C12" s="263">
        <f t="shared" si="0"/>
        <v>5</v>
      </c>
      <c r="D12" s="266">
        <f t="shared" si="1"/>
        <v>6</v>
      </c>
      <c r="E12" s="270">
        <v>1</v>
      </c>
      <c r="F12" s="49">
        <v>0</v>
      </c>
      <c r="G12" s="268">
        <v>0</v>
      </c>
      <c r="H12" s="50">
        <v>0</v>
      </c>
      <c r="I12" s="270">
        <v>0</v>
      </c>
      <c r="J12" s="49">
        <v>0</v>
      </c>
      <c r="K12" s="268">
        <v>0</v>
      </c>
      <c r="L12" s="50">
        <v>0</v>
      </c>
      <c r="M12" s="270">
        <v>2</v>
      </c>
      <c r="N12" s="49">
        <v>2</v>
      </c>
      <c r="O12" s="268">
        <v>0</v>
      </c>
      <c r="P12" s="50">
        <v>0</v>
      </c>
      <c r="Q12" s="270">
        <v>0</v>
      </c>
      <c r="R12" s="49">
        <v>0</v>
      </c>
      <c r="S12" s="268">
        <v>1</v>
      </c>
      <c r="T12" s="50">
        <v>0</v>
      </c>
      <c r="U12" s="270">
        <v>0</v>
      </c>
      <c r="V12" s="49">
        <v>0</v>
      </c>
      <c r="W12" s="268">
        <v>0</v>
      </c>
      <c r="X12" s="50">
        <v>2</v>
      </c>
      <c r="Y12" s="270">
        <v>1</v>
      </c>
      <c r="Z12" s="49">
        <v>0</v>
      </c>
      <c r="AA12" s="268">
        <v>0</v>
      </c>
      <c r="AB12" s="50">
        <v>2</v>
      </c>
      <c r="AC12" s="270">
        <v>0</v>
      </c>
      <c r="AD12" s="49">
        <v>0</v>
      </c>
      <c r="AE12" s="268">
        <v>0</v>
      </c>
      <c r="AF12" s="50">
        <v>0</v>
      </c>
      <c r="AG12" s="284">
        <v>0</v>
      </c>
      <c r="AH12" s="152">
        <v>0</v>
      </c>
    </row>
    <row r="13" spans="1:34" ht="64.5" customHeight="1">
      <c r="A13" s="127">
        <v>7</v>
      </c>
      <c r="B13" s="123" t="s">
        <v>100</v>
      </c>
      <c r="C13" s="263">
        <f t="shared" si="0"/>
        <v>9</v>
      </c>
      <c r="D13" s="266">
        <f t="shared" si="1"/>
        <v>2</v>
      </c>
      <c r="E13" s="270">
        <v>0</v>
      </c>
      <c r="F13" s="49">
        <v>0</v>
      </c>
      <c r="G13" s="268">
        <v>0</v>
      </c>
      <c r="H13" s="50">
        <v>0</v>
      </c>
      <c r="I13" s="270">
        <v>0</v>
      </c>
      <c r="J13" s="49">
        <v>0</v>
      </c>
      <c r="K13" s="268">
        <v>0</v>
      </c>
      <c r="L13" s="50">
        <v>0</v>
      </c>
      <c r="M13" s="270">
        <v>1</v>
      </c>
      <c r="N13" s="49">
        <v>1</v>
      </c>
      <c r="O13" s="268">
        <v>0</v>
      </c>
      <c r="P13" s="50">
        <v>0</v>
      </c>
      <c r="Q13" s="270">
        <v>1</v>
      </c>
      <c r="R13" s="49">
        <v>0</v>
      </c>
      <c r="S13" s="268">
        <v>0</v>
      </c>
      <c r="T13" s="50">
        <v>0</v>
      </c>
      <c r="U13" s="270">
        <v>0</v>
      </c>
      <c r="V13" s="49">
        <v>0</v>
      </c>
      <c r="W13" s="268">
        <v>0</v>
      </c>
      <c r="X13" s="50">
        <v>0</v>
      </c>
      <c r="Y13" s="270">
        <v>0</v>
      </c>
      <c r="Z13" s="49">
        <v>0</v>
      </c>
      <c r="AA13" s="268">
        <v>0</v>
      </c>
      <c r="AB13" s="50">
        <v>0</v>
      </c>
      <c r="AC13" s="270">
        <v>2</v>
      </c>
      <c r="AD13" s="49">
        <v>0</v>
      </c>
      <c r="AE13" s="268">
        <v>5</v>
      </c>
      <c r="AF13" s="50">
        <v>1</v>
      </c>
      <c r="AG13" s="284">
        <v>0</v>
      </c>
      <c r="AH13" s="152">
        <v>0</v>
      </c>
    </row>
    <row r="14" spans="1:34" ht="64.5" customHeight="1">
      <c r="A14" s="127">
        <v>8</v>
      </c>
      <c r="B14" s="124" t="s">
        <v>101</v>
      </c>
      <c r="C14" s="263">
        <f t="shared" si="0"/>
        <v>23</v>
      </c>
      <c r="D14" s="266">
        <f t="shared" si="1"/>
        <v>15</v>
      </c>
      <c r="E14" s="270">
        <v>2</v>
      </c>
      <c r="F14" s="49">
        <v>0</v>
      </c>
      <c r="G14" s="268">
        <v>1</v>
      </c>
      <c r="H14" s="50">
        <v>0</v>
      </c>
      <c r="I14" s="270">
        <v>0</v>
      </c>
      <c r="J14" s="49">
        <v>1</v>
      </c>
      <c r="K14" s="268">
        <v>1</v>
      </c>
      <c r="L14" s="50">
        <v>0</v>
      </c>
      <c r="M14" s="270">
        <v>1</v>
      </c>
      <c r="N14" s="49">
        <v>0</v>
      </c>
      <c r="O14" s="268">
        <v>0</v>
      </c>
      <c r="P14" s="50">
        <v>0</v>
      </c>
      <c r="Q14" s="270">
        <v>0</v>
      </c>
      <c r="R14" s="49">
        <v>2</v>
      </c>
      <c r="S14" s="268">
        <v>1</v>
      </c>
      <c r="T14" s="50">
        <v>1</v>
      </c>
      <c r="U14" s="270">
        <v>0</v>
      </c>
      <c r="V14" s="49">
        <v>0</v>
      </c>
      <c r="W14" s="268">
        <v>0</v>
      </c>
      <c r="X14" s="50">
        <v>0</v>
      </c>
      <c r="Y14" s="270">
        <v>2</v>
      </c>
      <c r="Z14" s="49">
        <v>2</v>
      </c>
      <c r="AA14" s="268">
        <v>0</v>
      </c>
      <c r="AB14" s="50">
        <v>0</v>
      </c>
      <c r="AC14" s="270">
        <v>1</v>
      </c>
      <c r="AD14" s="49">
        <v>0</v>
      </c>
      <c r="AE14" s="268">
        <v>14</v>
      </c>
      <c r="AF14" s="50">
        <v>9</v>
      </c>
      <c r="AG14" s="284">
        <v>0</v>
      </c>
      <c r="AH14" s="152">
        <v>0</v>
      </c>
    </row>
    <row r="15" spans="1:34" ht="64.5" customHeight="1">
      <c r="A15" s="127">
        <v>9</v>
      </c>
      <c r="B15" s="123" t="s">
        <v>102</v>
      </c>
      <c r="C15" s="263">
        <f t="shared" si="0"/>
        <v>2</v>
      </c>
      <c r="D15" s="265">
        <f t="shared" si="1"/>
        <v>1</v>
      </c>
      <c r="E15" s="270">
        <v>0</v>
      </c>
      <c r="F15" s="49">
        <v>0</v>
      </c>
      <c r="G15" s="268">
        <v>0</v>
      </c>
      <c r="H15" s="50">
        <v>0</v>
      </c>
      <c r="I15" s="270">
        <v>0</v>
      </c>
      <c r="J15" s="49">
        <v>0</v>
      </c>
      <c r="K15" s="268">
        <v>0</v>
      </c>
      <c r="L15" s="50">
        <v>1</v>
      </c>
      <c r="M15" s="270">
        <v>1</v>
      </c>
      <c r="N15" s="49">
        <v>0</v>
      </c>
      <c r="O15" s="268">
        <v>0</v>
      </c>
      <c r="P15" s="50">
        <v>0</v>
      </c>
      <c r="Q15" s="270">
        <v>0</v>
      </c>
      <c r="R15" s="49">
        <v>0</v>
      </c>
      <c r="S15" s="268">
        <v>0</v>
      </c>
      <c r="T15" s="50">
        <v>0</v>
      </c>
      <c r="U15" s="270">
        <v>0</v>
      </c>
      <c r="V15" s="49">
        <v>0</v>
      </c>
      <c r="W15" s="268">
        <v>0</v>
      </c>
      <c r="X15" s="50">
        <v>0</v>
      </c>
      <c r="Y15" s="270">
        <v>0</v>
      </c>
      <c r="Z15" s="49">
        <v>0</v>
      </c>
      <c r="AA15" s="268">
        <v>0</v>
      </c>
      <c r="AB15" s="50">
        <v>0</v>
      </c>
      <c r="AC15" s="270">
        <v>0</v>
      </c>
      <c r="AD15" s="49">
        <v>0</v>
      </c>
      <c r="AE15" s="268">
        <v>1</v>
      </c>
      <c r="AF15" s="50">
        <v>0</v>
      </c>
      <c r="AG15" s="284">
        <v>0</v>
      </c>
      <c r="AH15" s="152">
        <v>0</v>
      </c>
    </row>
    <row r="16" spans="1:34" ht="64.5" customHeight="1">
      <c r="A16" s="127">
        <v>10</v>
      </c>
      <c r="B16" s="123" t="s">
        <v>103</v>
      </c>
      <c r="C16" s="263">
        <f t="shared" si="0"/>
        <v>11</v>
      </c>
      <c r="D16" s="266">
        <f t="shared" si="1"/>
        <v>2</v>
      </c>
      <c r="E16" s="270">
        <v>0</v>
      </c>
      <c r="F16" s="49">
        <v>0</v>
      </c>
      <c r="G16" s="268">
        <v>0</v>
      </c>
      <c r="H16" s="50">
        <v>0</v>
      </c>
      <c r="I16" s="270">
        <v>0</v>
      </c>
      <c r="J16" s="49">
        <v>0</v>
      </c>
      <c r="K16" s="268">
        <v>0</v>
      </c>
      <c r="L16" s="50">
        <v>0</v>
      </c>
      <c r="M16" s="270">
        <v>0</v>
      </c>
      <c r="N16" s="49">
        <v>0</v>
      </c>
      <c r="O16" s="268">
        <v>0</v>
      </c>
      <c r="P16" s="50">
        <v>0</v>
      </c>
      <c r="Q16" s="270">
        <v>0</v>
      </c>
      <c r="R16" s="49">
        <v>0</v>
      </c>
      <c r="S16" s="268">
        <v>1</v>
      </c>
      <c r="T16" s="50">
        <v>1</v>
      </c>
      <c r="U16" s="270">
        <v>0</v>
      </c>
      <c r="V16" s="49">
        <v>0</v>
      </c>
      <c r="W16" s="268">
        <v>0</v>
      </c>
      <c r="X16" s="50">
        <v>0</v>
      </c>
      <c r="Y16" s="270">
        <v>4</v>
      </c>
      <c r="Z16" s="49">
        <v>1</v>
      </c>
      <c r="AA16" s="268">
        <v>1</v>
      </c>
      <c r="AB16" s="50">
        <v>0</v>
      </c>
      <c r="AC16" s="270">
        <v>0</v>
      </c>
      <c r="AD16" s="49">
        <v>0</v>
      </c>
      <c r="AE16" s="268">
        <v>5</v>
      </c>
      <c r="AF16" s="50">
        <v>0</v>
      </c>
      <c r="AG16" s="284">
        <v>0</v>
      </c>
      <c r="AH16" s="152">
        <v>0</v>
      </c>
    </row>
    <row r="17" spans="1:34" ht="64.5" customHeight="1">
      <c r="A17" s="127">
        <v>11</v>
      </c>
      <c r="B17" s="123" t="s">
        <v>104</v>
      </c>
      <c r="C17" s="263">
        <f t="shared" si="0"/>
        <v>281</v>
      </c>
      <c r="D17" s="266">
        <f t="shared" si="1"/>
        <v>190</v>
      </c>
      <c r="E17" s="270">
        <v>16</v>
      </c>
      <c r="F17" s="49">
        <v>2</v>
      </c>
      <c r="G17" s="268">
        <v>19</v>
      </c>
      <c r="H17" s="50">
        <v>13</v>
      </c>
      <c r="I17" s="270">
        <v>34</v>
      </c>
      <c r="J17" s="49">
        <v>6</v>
      </c>
      <c r="K17" s="268">
        <v>16</v>
      </c>
      <c r="L17" s="50">
        <v>8</v>
      </c>
      <c r="M17" s="270">
        <v>18</v>
      </c>
      <c r="N17" s="49">
        <v>76</v>
      </c>
      <c r="O17" s="268">
        <v>10</v>
      </c>
      <c r="P17" s="50">
        <v>1</v>
      </c>
      <c r="Q17" s="270">
        <v>21</v>
      </c>
      <c r="R17" s="49">
        <v>8</v>
      </c>
      <c r="S17" s="268">
        <v>27</v>
      </c>
      <c r="T17" s="50">
        <v>18</v>
      </c>
      <c r="U17" s="270">
        <v>6</v>
      </c>
      <c r="V17" s="49">
        <v>0</v>
      </c>
      <c r="W17" s="268">
        <v>42</v>
      </c>
      <c r="X17" s="50">
        <v>6</v>
      </c>
      <c r="Y17" s="270">
        <v>18</v>
      </c>
      <c r="Z17" s="49">
        <v>13</v>
      </c>
      <c r="AA17" s="268">
        <v>17</v>
      </c>
      <c r="AB17" s="50">
        <v>10</v>
      </c>
      <c r="AC17" s="270">
        <v>22</v>
      </c>
      <c r="AD17" s="49">
        <v>0</v>
      </c>
      <c r="AE17" s="268">
        <v>15</v>
      </c>
      <c r="AF17" s="50">
        <v>29</v>
      </c>
      <c r="AG17" s="284">
        <v>0</v>
      </c>
      <c r="AH17" s="152">
        <v>0</v>
      </c>
    </row>
    <row r="18" spans="1:34" ht="64.5" customHeight="1">
      <c r="A18" s="127">
        <v>12</v>
      </c>
      <c r="B18" s="123" t="s">
        <v>105</v>
      </c>
      <c r="C18" s="263">
        <f t="shared" si="0"/>
        <v>83</v>
      </c>
      <c r="D18" s="265">
        <f t="shared" si="1"/>
        <v>58</v>
      </c>
      <c r="E18" s="270">
        <v>0</v>
      </c>
      <c r="F18" s="49">
        <v>1</v>
      </c>
      <c r="G18" s="268">
        <v>0</v>
      </c>
      <c r="H18" s="50">
        <v>2</v>
      </c>
      <c r="I18" s="270">
        <v>1</v>
      </c>
      <c r="J18" s="49">
        <v>0</v>
      </c>
      <c r="K18" s="268">
        <v>1</v>
      </c>
      <c r="L18" s="50">
        <v>1</v>
      </c>
      <c r="M18" s="270">
        <v>2</v>
      </c>
      <c r="N18" s="49">
        <v>2</v>
      </c>
      <c r="O18" s="268">
        <v>0</v>
      </c>
      <c r="P18" s="50">
        <v>3</v>
      </c>
      <c r="Q18" s="270">
        <v>2</v>
      </c>
      <c r="R18" s="49">
        <v>0</v>
      </c>
      <c r="S18" s="268">
        <v>26</v>
      </c>
      <c r="T18" s="50">
        <v>6</v>
      </c>
      <c r="U18" s="270">
        <v>0</v>
      </c>
      <c r="V18" s="49">
        <v>2</v>
      </c>
      <c r="W18" s="268">
        <v>1</v>
      </c>
      <c r="X18" s="50">
        <v>0</v>
      </c>
      <c r="Y18" s="270">
        <v>24</v>
      </c>
      <c r="Z18" s="49">
        <v>19</v>
      </c>
      <c r="AA18" s="268">
        <v>4</v>
      </c>
      <c r="AB18" s="50">
        <v>4</v>
      </c>
      <c r="AC18" s="270">
        <v>8</v>
      </c>
      <c r="AD18" s="49">
        <v>2</v>
      </c>
      <c r="AE18" s="268">
        <v>14</v>
      </c>
      <c r="AF18" s="50">
        <v>16</v>
      </c>
      <c r="AG18" s="284">
        <v>0</v>
      </c>
      <c r="AH18" s="152">
        <v>0</v>
      </c>
    </row>
    <row r="19" spans="1:34" ht="64.5" customHeight="1" thickBot="1">
      <c r="A19" s="127">
        <v>13</v>
      </c>
      <c r="B19" s="123" t="s">
        <v>106</v>
      </c>
      <c r="C19" s="271">
        <f t="shared" si="0"/>
        <v>52</v>
      </c>
      <c r="D19" s="272">
        <f t="shared" si="1"/>
        <v>50</v>
      </c>
      <c r="E19" s="274">
        <v>2</v>
      </c>
      <c r="F19" s="51">
        <v>1</v>
      </c>
      <c r="G19" s="275">
        <v>1</v>
      </c>
      <c r="H19" s="52">
        <v>2</v>
      </c>
      <c r="I19" s="274">
        <v>4</v>
      </c>
      <c r="J19" s="51">
        <v>1</v>
      </c>
      <c r="K19" s="275">
        <v>1</v>
      </c>
      <c r="L19" s="52">
        <v>4</v>
      </c>
      <c r="M19" s="274">
        <v>3</v>
      </c>
      <c r="N19" s="51">
        <v>1</v>
      </c>
      <c r="O19" s="275">
        <v>1</v>
      </c>
      <c r="P19" s="52">
        <v>2</v>
      </c>
      <c r="Q19" s="274">
        <v>1</v>
      </c>
      <c r="R19" s="51">
        <v>2</v>
      </c>
      <c r="S19" s="275">
        <v>6</v>
      </c>
      <c r="T19" s="52">
        <v>4</v>
      </c>
      <c r="U19" s="274">
        <v>1</v>
      </c>
      <c r="V19" s="51">
        <v>0</v>
      </c>
      <c r="W19" s="275">
        <v>2</v>
      </c>
      <c r="X19" s="52">
        <v>4</v>
      </c>
      <c r="Y19" s="274">
        <v>0</v>
      </c>
      <c r="Z19" s="51">
        <v>0</v>
      </c>
      <c r="AA19" s="275">
        <v>1</v>
      </c>
      <c r="AB19" s="52">
        <v>4</v>
      </c>
      <c r="AC19" s="274">
        <v>3</v>
      </c>
      <c r="AD19" s="51">
        <v>3</v>
      </c>
      <c r="AE19" s="275">
        <v>24</v>
      </c>
      <c r="AF19" s="52">
        <v>19</v>
      </c>
      <c r="AG19" s="285">
        <v>2</v>
      </c>
      <c r="AH19" s="153">
        <v>3</v>
      </c>
    </row>
    <row r="20" spans="1:34" ht="64.5" customHeight="1" thickBot="1">
      <c r="A20" s="458" t="s">
        <v>58</v>
      </c>
      <c r="B20" s="459"/>
      <c r="C20" s="273">
        <f t="shared" si="0"/>
        <v>503</v>
      </c>
      <c r="D20" s="277">
        <f t="shared" si="1"/>
        <v>343</v>
      </c>
      <c r="E20" s="279">
        <f>SUM(E7:E19)</f>
        <v>25</v>
      </c>
      <c r="F20" s="280">
        <f aca="true" t="shared" si="2" ref="F20:AG20">SUM(F7:F19)</f>
        <v>4</v>
      </c>
      <c r="G20" s="278">
        <f t="shared" si="2"/>
        <v>22</v>
      </c>
      <c r="H20" s="282">
        <f t="shared" si="2"/>
        <v>18</v>
      </c>
      <c r="I20" s="279">
        <f t="shared" si="2"/>
        <v>39</v>
      </c>
      <c r="J20" s="280">
        <f t="shared" si="2"/>
        <v>10</v>
      </c>
      <c r="K20" s="278">
        <f t="shared" si="2"/>
        <v>23</v>
      </c>
      <c r="L20" s="282">
        <f t="shared" si="2"/>
        <v>14</v>
      </c>
      <c r="M20" s="279">
        <f t="shared" si="2"/>
        <v>29</v>
      </c>
      <c r="N20" s="280">
        <f t="shared" si="2"/>
        <v>83</v>
      </c>
      <c r="O20" s="278">
        <f t="shared" si="2"/>
        <v>12</v>
      </c>
      <c r="P20" s="282">
        <f t="shared" si="2"/>
        <v>6</v>
      </c>
      <c r="Q20" s="279">
        <f t="shared" si="2"/>
        <v>26</v>
      </c>
      <c r="R20" s="280">
        <f t="shared" si="2"/>
        <v>13</v>
      </c>
      <c r="S20" s="278">
        <f t="shared" si="2"/>
        <v>69</v>
      </c>
      <c r="T20" s="282">
        <f>SUM(T7:T19)</f>
        <v>30</v>
      </c>
      <c r="U20" s="279">
        <f t="shared" si="2"/>
        <v>8</v>
      </c>
      <c r="V20" s="280">
        <f t="shared" si="2"/>
        <v>3</v>
      </c>
      <c r="W20" s="278">
        <f t="shared" si="2"/>
        <v>45</v>
      </c>
      <c r="X20" s="282">
        <f t="shared" si="2"/>
        <v>13</v>
      </c>
      <c r="Y20" s="279">
        <f t="shared" si="2"/>
        <v>53</v>
      </c>
      <c r="Z20" s="280">
        <f t="shared" si="2"/>
        <v>36</v>
      </c>
      <c r="AA20" s="278">
        <f t="shared" si="2"/>
        <v>23</v>
      </c>
      <c r="AB20" s="282">
        <f>SUM(AB7:AB19)</f>
        <v>21</v>
      </c>
      <c r="AC20" s="279">
        <f t="shared" si="2"/>
        <v>38</v>
      </c>
      <c r="AD20" s="280">
        <f>SUM(AD7:AD19)</f>
        <v>7</v>
      </c>
      <c r="AE20" s="278">
        <f t="shared" si="2"/>
        <v>89</v>
      </c>
      <c r="AF20" s="282">
        <f t="shared" si="2"/>
        <v>82</v>
      </c>
      <c r="AG20" s="279">
        <f t="shared" si="2"/>
        <v>2</v>
      </c>
      <c r="AH20" s="276">
        <f>SUM(AH7:AH19)</f>
        <v>3</v>
      </c>
    </row>
    <row r="22" ht="45.75" customHeight="1"/>
    <row r="23" spans="2:32" ht="57" customHeight="1"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447"/>
      <c r="N23" s="447"/>
      <c r="O23" s="447"/>
      <c r="P23" s="447"/>
      <c r="Q23" s="447"/>
      <c r="R23" s="447"/>
      <c r="S23" s="447"/>
      <c r="T23" s="447"/>
      <c r="U23" s="447"/>
      <c r="V23" s="447"/>
      <c r="W23" s="447"/>
      <c r="X23" s="447"/>
      <c r="Y23" s="447"/>
      <c r="Z23" s="447"/>
      <c r="AA23" s="447"/>
      <c r="AB23" s="447"/>
      <c r="AC23" s="447"/>
      <c r="AD23" s="447"/>
      <c r="AE23" s="447"/>
      <c r="AF23" s="447"/>
    </row>
    <row r="24" spans="2:13" ht="35.25">
      <c r="B24" s="54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</row>
    <row r="25" spans="2:13" ht="35.25">
      <c r="B25" s="54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</row>
    <row r="39" spans="2:13" ht="34.5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</row>
    <row r="40" spans="2:13" ht="35.25">
      <c r="B40" s="54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2:13" ht="35.25">
      <c r="B41" s="54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</row>
  </sheetData>
  <sheetProtection/>
  <mergeCells count="24">
    <mergeCell ref="M3:P3"/>
    <mergeCell ref="S4:T4"/>
    <mergeCell ref="I4:J4"/>
    <mergeCell ref="K4:L4"/>
    <mergeCell ref="O4:P4"/>
    <mergeCell ref="Q4:R4"/>
    <mergeCell ref="M4:N4"/>
    <mergeCell ref="AC4:AD4"/>
    <mergeCell ref="AE4:AF4"/>
    <mergeCell ref="C4:D4"/>
    <mergeCell ref="E4:F4"/>
    <mergeCell ref="B4:B5"/>
    <mergeCell ref="G4:H4"/>
    <mergeCell ref="U4:V4"/>
    <mergeCell ref="B23:AF23"/>
    <mergeCell ref="AF1:AH1"/>
    <mergeCell ref="W4:X4"/>
    <mergeCell ref="A2:AH2"/>
    <mergeCell ref="Y4:Z4"/>
    <mergeCell ref="AA4:AB4"/>
    <mergeCell ref="A4:A5"/>
    <mergeCell ref="Z3:AH3"/>
    <mergeCell ref="AG4:AH4"/>
    <mergeCell ref="A20:B20"/>
  </mergeCells>
  <printOptions horizontalCentered="1" verticalCentered="1"/>
  <pageMargins left="0.2362204724409449" right="0.1968503937007874" top="0.15748031496062992" bottom="0.35433070866141736" header="0.1968503937007874" footer="0.31496062992125984"/>
  <pageSetup horizontalDpi="600" verticalDpi="6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9"/>
  <sheetViews>
    <sheetView view="pageBreakPreview" zoomScale="85" zoomScaleNormal="55" zoomScaleSheetLayoutView="85" zoomScalePageLayoutView="0" workbookViewId="0" topLeftCell="A10">
      <selection activeCell="L24" sqref="L24"/>
    </sheetView>
  </sheetViews>
  <sheetFormatPr defaultColWidth="9.28125" defaultRowHeight="12.75"/>
  <cols>
    <col min="1" max="1" width="6.00390625" style="95" customWidth="1"/>
    <col min="2" max="2" width="36.8515625" style="95" customWidth="1"/>
    <col min="3" max="4" width="12.7109375" style="95" customWidth="1"/>
    <col min="5" max="6" width="10.7109375" style="95" bestFit="1" customWidth="1"/>
    <col min="7" max="12" width="8.7109375" style="95" customWidth="1"/>
    <col min="13" max="14" width="12.7109375" style="95" customWidth="1"/>
    <col min="15" max="20" width="8.7109375" style="95" customWidth="1"/>
    <col min="21" max="16384" width="9.28125" style="95" customWidth="1"/>
  </cols>
  <sheetData>
    <row r="1" spans="19:20" ht="26.25">
      <c r="S1" s="112"/>
      <c r="T1" s="113"/>
    </row>
    <row r="2" spans="19:20" ht="26.25">
      <c r="S2" s="114" t="s">
        <v>17</v>
      </c>
      <c r="T2" s="113"/>
    </row>
    <row r="3" spans="1:20" ht="30" customHeight="1">
      <c r="A3" s="475" t="s">
        <v>116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  <c r="R3" s="475"/>
      <c r="S3" s="475"/>
      <c r="T3" s="475"/>
    </row>
    <row r="4" spans="1:20" ht="22.5" customHeight="1">
      <c r="A4" s="475" t="s">
        <v>82</v>
      </c>
      <c r="B4" s="475"/>
      <c r="C4" s="475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5"/>
      <c r="R4" s="475"/>
      <c r="S4" s="475"/>
      <c r="T4" s="475"/>
    </row>
    <row r="5" spans="1:20" ht="9" customHeight="1" thickBo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476"/>
      <c r="N5" s="476"/>
      <c r="O5" s="476"/>
      <c r="P5" s="476"/>
      <c r="Q5" s="476"/>
      <c r="R5" s="476"/>
      <c r="S5" s="476"/>
      <c r="T5" s="476"/>
    </row>
    <row r="6" spans="1:20" s="100" customFormat="1" ht="21" customHeight="1" thickBot="1">
      <c r="A6" s="477" t="s">
        <v>0</v>
      </c>
      <c r="B6" s="477" t="s">
        <v>19</v>
      </c>
      <c r="C6" s="466" t="s">
        <v>12</v>
      </c>
      <c r="D6" s="467"/>
      <c r="E6" s="470" t="s">
        <v>4</v>
      </c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2"/>
    </row>
    <row r="7" spans="1:20" s="100" customFormat="1" ht="20.25" customHeight="1" thickBot="1">
      <c r="A7" s="478"/>
      <c r="B7" s="478"/>
      <c r="C7" s="468"/>
      <c r="D7" s="469"/>
      <c r="E7" s="470" t="s">
        <v>83</v>
      </c>
      <c r="F7" s="471"/>
      <c r="G7" s="471"/>
      <c r="H7" s="471"/>
      <c r="I7" s="471"/>
      <c r="J7" s="471"/>
      <c r="K7" s="471"/>
      <c r="L7" s="471"/>
      <c r="M7" s="481" t="s">
        <v>84</v>
      </c>
      <c r="N7" s="482"/>
      <c r="O7" s="482"/>
      <c r="P7" s="482"/>
      <c r="Q7" s="482"/>
      <c r="R7" s="482"/>
      <c r="S7" s="482"/>
      <c r="T7" s="483"/>
    </row>
    <row r="8" spans="1:20" s="100" customFormat="1" ht="31.5" customHeight="1" thickBot="1">
      <c r="A8" s="478"/>
      <c r="B8" s="478"/>
      <c r="C8" s="468"/>
      <c r="D8" s="469"/>
      <c r="E8" s="466" t="s">
        <v>85</v>
      </c>
      <c r="F8" s="467"/>
      <c r="G8" s="470" t="s">
        <v>4</v>
      </c>
      <c r="H8" s="471"/>
      <c r="I8" s="471"/>
      <c r="J8" s="471"/>
      <c r="K8" s="471"/>
      <c r="L8" s="472"/>
      <c r="M8" s="466" t="s">
        <v>85</v>
      </c>
      <c r="N8" s="467"/>
      <c r="O8" s="471" t="s">
        <v>4</v>
      </c>
      <c r="P8" s="471"/>
      <c r="Q8" s="471"/>
      <c r="R8" s="471"/>
      <c r="S8" s="471"/>
      <c r="T8" s="472"/>
    </row>
    <row r="9" spans="1:20" s="100" customFormat="1" ht="29.25" customHeight="1" thickBot="1">
      <c r="A9" s="478"/>
      <c r="B9" s="478"/>
      <c r="C9" s="468"/>
      <c r="D9" s="469"/>
      <c r="E9" s="468"/>
      <c r="F9" s="469"/>
      <c r="G9" s="473" t="s">
        <v>86</v>
      </c>
      <c r="H9" s="469"/>
      <c r="I9" s="473" t="s">
        <v>87</v>
      </c>
      <c r="J9" s="473"/>
      <c r="K9" s="468" t="s">
        <v>88</v>
      </c>
      <c r="L9" s="469"/>
      <c r="M9" s="468"/>
      <c r="N9" s="469"/>
      <c r="O9" s="473" t="s">
        <v>86</v>
      </c>
      <c r="P9" s="469"/>
      <c r="Q9" s="473" t="s">
        <v>87</v>
      </c>
      <c r="R9" s="473"/>
      <c r="S9" s="468" t="s">
        <v>88</v>
      </c>
      <c r="T9" s="469"/>
    </row>
    <row r="10" spans="1:20" s="100" customFormat="1" ht="20.25" customHeight="1" thickBot="1">
      <c r="A10" s="479"/>
      <c r="B10" s="480"/>
      <c r="C10" s="97" t="s">
        <v>111</v>
      </c>
      <c r="D10" s="98" t="s">
        <v>113</v>
      </c>
      <c r="E10" s="97" t="s">
        <v>111</v>
      </c>
      <c r="F10" s="98" t="s">
        <v>113</v>
      </c>
      <c r="G10" s="97" t="s">
        <v>111</v>
      </c>
      <c r="H10" s="98" t="s">
        <v>113</v>
      </c>
      <c r="I10" s="97" t="s">
        <v>111</v>
      </c>
      <c r="J10" s="98" t="s">
        <v>113</v>
      </c>
      <c r="K10" s="97" t="s">
        <v>111</v>
      </c>
      <c r="L10" s="98" t="s">
        <v>113</v>
      </c>
      <c r="M10" s="97" t="s">
        <v>111</v>
      </c>
      <c r="N10" s="98" t="s">
        <v>113</v>
      </c>
      <c r="O10" s="97" t="s">
        <v>111</v>
      </c>
      <c r="P10" s="98" t="s">
        <v>113</v>
      </c>
      <c r="Q10" s="97" t="s">
        <v>111</v>
      </c>
      <c r="R10" s="98" t="s">
        <v>113</v>
      </c>
      <c r="S10" s="97" t="s">
        <v>111</v>
      </c>
      <c r="T10" s="98" t="s">
        <v>113</v>
      </c>
    </row>
    <row r="11" spans="1:20" s="100" customFormat="1" ht="20.25" customHeight="1" thickBot="1">
      <c r="A11" s="110">
        <v>1</v>
      </c>
      <c r="B11" s="111">
        <v>2</v>
      </c>
      <c r="C11" s="134">
        <v>3</v>
      </c>
      <c r="D11" s="135">
        <v>4</v>
      </c>
      <c r="E11" s="132">
        <v>5</v>
      </c>
      <c r="F11" s="133">
        <v>6</v>
      </c>
      <c r="G11" s="134">
        <v>7</v>
      </c>
      <c r="H11" s="136">
        <v>8</v>
      </c>
      <c r="I11" s="134">
        <v>9</v>
      </c>
      <c r="J11" s="135">
        <v>10</v>
      </c>
      <c r="K11" s="132">
        <v>11</v>
      </c>
      <c r="L11" s="133">
        <v>12</v>
      </c>
      <c r="M11" s="134">
        <v>13</v>
      </c>
      <c r="N11" s="136">
        <v>14</v>
      </c>
      <c r="O11" s="134">
        <v>15</v>
      </c>
      <c r="P11" s="135">
        <v>16</v>
      </c>
      <c r="Q11" s="132">
        <v>17</v>
      </c>
      <c r="R11" s="133">
        <v>18</v>
      </c>
      <c r="S11" s="134">
        <v>19</v>
      </c>
      <c r="T11" s="135">
        <v>20</v>
      </c>
    </row>
    <row r="12" spans="1:25" s="100" customFormat="1" ht="39.75" customHeight="1">
      <c r="A12" s="109">
        <v>1</v>
      </c>
      <c r="B12" s="101" t="s">
        <v>20</v>
      </c>
      <c r="C12" s="196">
        <f>E12+M12</f>
        <v>25</v>
      </c>
      <c r="D12" s="187">
        <f>F12+N12</f>
        <v>4</v>
      </c>
      <c r="E12" s="184">
        <f>G12+I12+K12</f>
        <v>23</v>
      </c>
      <c r="F12" s="185">
        <f>H12+J12+L12</f>
        <v>4</v>
      </c>
      <c r="G12" s="184">
        <v>1</v>
      </c>
      <c r="H12" s="185">
        <v>3</v>
      </c>
      <c r="I12" s="196">
        <v>22</v>
      </c>
      <c r="J12" s="186">
        <v>1</v>
      </c>
      <c r="K12" s="196">
        <v>0</v>
      </c>
      <c r="L12" s="187">
        <v>0</v>
      </c>
      <c r="M12" s="184">
        <f>O12+Q12+S12</f>
        <v>2</v>
      </c>
      <c r="N12" s="185">
        <f>P12+R12+T12</f>
        <v>0</v>
      </c>
      <c r="O12" s="331">
        <v>2</v>
      </c>
      <c r="P12" s="328">
        <v>0</v>
      </c>
      <c r="Q12" s="196">
        <v>0</v>
      </c>
      <c r="R12" s="328">
        <v>0</v>
      </c>
      <c r="S12" s="196">
        <v>0</v>
      </c>
      <c r="T12" s="328">
        <v>0</v>
      </c>
      <c r="U12" s="102"/>
      <c r="V12" s="99"/>
      <c r="W12" s="103"/>
      <c r="X12" s="99"/>
      <c r="Y12" s="103"/>
    </row>
    <row r="13" spans="1:25" s="100" customFormat="1" ht="37.5" customHeight="1">
      <c r="A13" s="104">
        <v>2</v>
      </c>
      <c r="B13" s="105" t="s">
        <v>21</v>
      </c>
      <c r="C13" s="197">
        <f aca="true" t="shared" si="0" ref="C13:C27">E13+M13</f>
        <v>22</v>
      </c>
      <c r="D13" s="190">
        <f aca="true" t="shared" si="1" ref="D13:D26">F13+N13</f>
        <v>18</v>
      </c>
      <c r="E13" s="198">
        <f aca="true" t="shared" si="2" ref="E13:E27">G13+I13+K13</f>
        <v>21</v>
      </c>
      <c r="F13" s="188">
        <f aca="true" t="shared" si="3" ref="F13:F27">H13+J13+L13</f>
        <v>18</v>
      </c>
      <c r="G13" s="198">
        <v>6</v>
      </c>
      <c r="H13" s="188">
        <v>8</v>
      </c>
      <c r="I13" s="197">
        <v>15</v>
      </c>
      <c r="J13" s="189">
        <v>10</v>
      </c>
      <c r="K13" s="197">
        <v>0</v>
      </c>
      <c r="L13" s="190">
        <v>0</v>
      </c>
      <c r="M13" s="198">
        <f aca="true" t="shared" si="4" ref="M13:M27">O13+Q13+S13</f>
        <v>1</v>
      </c>
      <c r="N13" s="188">
        <f aca="true" t="shared" si="5" ref="N13:N27">P13+R13+T13</f>
        <v>0</v>
      </c>
      <c r="O13" s="332">
        <v>1</v>
      </c>
      <c r="P13" s="329">
        <v>0</v>
      </c>
      <c r="Q13" s="197">
        <v>0</v>
      </c>
      <c r="R13" s="329">
        <v>0</v>
      </c>
      <c r="S13" s="197">
        <v>0</v>
      </c>
      <c r="T13" s="329">
        <v>0</v>
      </c>
      <c r="U13" s="102"/>
      <c r="V13" s="99"/>
      <c r="W13" s="103"/>
      <c r="X13" s="99"/>
      <c r="Y13" s="103"/>
    </row>
    <row r="14" spans="1:25" s="100" customFormat="1" ht="37.5" customHeight="1">
      <c r="A14" s="104">
        <v>3</v>
      </c>
      <c r="B14" s="105" t="s">
        <v>22</v>
      </c>
      <c r="C14" s="197">
        <f t="shared" si="0"/>
        <v>39</v>
      </c>
      <c r="D14" s="190">
        <f t="shared" si="1"/>
        <v>10</v>
      </c>
      <c r="E14" s="198">
        <f t="shared" si="2"/>
        <v>39</v>
      </c>
      <c r="F14" s="188">
        <f t="shared" si="3"/>
        <v>10</v>
      </c>
      <c r="G14" s="198">
        <v>12</v>
      </c>
      <c r="H14" s="188">
        <v>6</v>
      </c>
      <c r="I14" s="197">
        <v>27</v>
      </c>
      <c r="J14" s="189">
        <v>4</v>
      </c>
      <c r="K14" s="197">
        <v>0</v>
      </c>
      <c r="L14" s="190">
        <v>0</v>
      </c>
      <c r="M14" s="198">
        <f t="shared" si="4"/>
        <v>0</v>
      </c>
      <c r="N14" s="188">
        <f t="shared" si="5"/>
        <v>0</v>
      </c>
      <c r="O14" s="332">
        <v>0</v>
      </c>
      <c r="P14" s="329">
        <v>0</v>
      </c>
      <c r="Q14" s="197">
        <v>0</v>
      </c>
      <c r="R14" s="329">
        <v>0</v>
      </c>
      <c r="S14" s="197">
        <v>0</v>
      </c>
      <c r="T14" s="329">
        <v>0</v>
      </c>
      <c r="U14" s="102"/>
      <c r="V14" s="99"/>
      <c r="W14" s="103"/>
      <c r="X14" s="99"/>
      <c r="Y14" s="103"/>
    </row>
    <row r="15" spans="1:25" s="100" customFormat="1" ht="37.5" customHeight="1">
      <c r="A15" s="104">
        <v>4</v>
      </c>
      <c r="B15" s="105" t="s">
        <v>23</v>
      </c>
      <c r="C15" s="197">
        <f t="shared" si="0"/>
        <v>23</v>
      </c>
      <c r="D15" s="190">
        <f t="shared" si="1"/>
        <v>14</v>
      </c>
      <c r="E15" s="198">
        <f t="shared" si="2"/>
        <v>23</v>
      </c>
      <c r="F15" s="188">
        <f t="shared" si="3"/>
        <v>13</v>
      </c>
      <c r="G15" s="198">
        <v>4</v>
      </c>
      <c r="H15" s="188">
        <v>6</v>
      </c>
      <c r="I15" s="197">
        <v>19</v>
      </c>
      <c r="J15" s="189">
        <v>6</v>
      </c>
      <c r="K15" s="197">
        <v>0</v>
      </c>
      <c r="L15" s="190">
        <v>1</v>
      </c>
      <c r="M15" s="198">
        <f t="shared" si="4"/>
        <v>0</v>
      </c>
      <c r="N15" s="188">
        <f t="shared" si="5"/>
        <v>1</v>
      </c>
      <c r="O15" s="332">
        <v>0</v>
      </c>
      <c r="P15" s="329">
        <v>0</v>
      </c>
      <c r="Q15" s="197">
        <v>0</v>
      </c>
      <c r="R15" s="329">
        <v>1</v>
      </c>
      <c r="S15" s="197">
        <v>0</v>
      </c>
      <c r="T15" s="329">
        <v>0</v>
      </c>
      <c r="U15" s="102"/>
      <c r="V15" s="99"/>
      <c r="W15" s="103"/>
      <c r="X15" s="99"/>
      <c r="Y15" s="103"/>
    </row>
    <row r="16" spans="1:25" s="100" customFormat="1" ht="37.5" customHeight="1">
      <c r="A16" s="104">
        <v>5</v>
      </c>
      <c r="B16" s="105" t="s">
        <v>24</v>
      </c>
      <c r="C16" s="197">
        <f t="shared" si="0"/>
        <v>29</v>
      </c>
      <c r="D16" s="190">
        <f t="shared" si="1"/>
        <v>83</v>
      </c>
      <c r="E16" s="198">
        <f t="shared" si="2"/>
        <v>28</v>
      </c>
      <c r="F16" s="188">
        <f t="shared" si="3"/>
        <v>81</v>
      </c>
      <c r="G16" s="198">
        <v>14</v>
      </c>
      <c r="H16" s="188">
        <v>55</v>
      </c>
      <c r="I16" s="197">
        <v>14</v>
      </c>
      <c r="J16" s="189">
        <v>26</v>
      </c>
      <c r="K16" s="197">
        <v>0</v>
      </c>
      <c r="L16" s="190">
        <v>0</v>
      </c>
      <c r="M16" s="198">
        <f t="shared" si="4"/>
        <v>1</v>
      </c>
      <c r="N16" s="188">
        <f t="shared" si="5"/>
        <v>2</v>
      </c>
      <c r="O16" s="332">
        <v>1</v>
      </c>
      <c r="P16" s="329">
        <v>2</v>
      </c>
      <c r="Q16" s="197">
        <v>0</v>
      </c>
      <c r="R16" s="329">
        <v>0</v>
      </c>
      <c r="S16" s="197">
        <v>0</v>
      </c>
      <c r="T16" s="329">
        <v>0</v>
      </c>
      <c r="U16" s="102"/>
      <c r="V16" s="99"/>
      <c r="W16" s="103"/>
      <c r="X16" s="99"/>
      <c r="Y16" s="103"/>
    </row>
    <row r="17" spans="1:25" s="100" customFormat="1" ht="37.5" customHeight="1">
      <c r="A17" s="104">
        <v>6</v>
      </c>
      <c r="B17" s="105" t="s">
        <v>25</v>
      </c>
      <c r="C17" s="197">
        <f t="shared" si="0"/>
        <v>12</v>
      </c>
      <c r="D17" s="190">
        <f t="shared" si="1"/>
        <v>6</v>
      </c>
      <c r="E17" s="198">
        <f t="shared" si="2"/>
        <v>11</v>
      </c>
      <c r="F17" s="188">
        <f t="shared" si="3"/>
        <v>6</v>
      </c>
      <c r="G17" s="198">
        <v>4</v>
      </c>
      <c r="H17" s="188">
        <v>2</v>
      </c>
      <c r="I17" s="197">
        <v>7</v>
      </c>
      <c r="J17" s="189">
        <v>4</v>
      </c>
      <c r="K17" s="197">
        <v>0</v>
      </c>
      <c r="L17" s="190">
        <v>0</v>
      </c>
      <c r="M17" s="198">
        <f t="shared" si="4"/>
        <v>1</v>
      </c>
      <c r="N17" s="188">
        <f t="shared" si="5"/>
        <v>0</v>
      </c>
      <c r="O17" s="332">
        <v>1</v>
      </c>
      <c r="P17" s="329">
        <v>0</v>
      </c>
      <c r="Q17" s="197">
        <v>0</v>
      </c>
      <c r="R17" s="329">
        <v>0</v>
      </c>
      <c r="S17" s="197">
        <v>0</v>
      </c>
      <c r="T17" s="329">
        <v>0</v>
      </c>
      <c r="U17" s="102"/>
      <c r="V17" s="99"/>
      <c r="W17" s="103"/>
      <c r="X17" s="99"/>
      <c r="Y17" s="103"/>
    </row>
    <row r="18" spans="1:25" s="100" customFormat="1" ht="37.5" customHeight="1">
      <c r="A18" s="104">
        <v>7</v>
      </c>
      <c r="B18" s="105" t="s">
        <v>26</v>
      </c>
      <c r="C18" s="197">
        <f t="shared" si="0"/>
        <v>26</v>
      </c>
      <c r="D18" s="190">
        <f t="shared" si="1"/>
        <v>13</v>
      </c>
      <c r="E18" s="198">
        <f t="shared" si="2"/>
        <v>22</v>
      </c>
      <c r="F18" s="188">
        <f t="shared" si="3"/>
        <v>13</v>
      </c>
      <c r="G18" s="198">
        <v>3</v>
      </c>
      <c r="H18" s="188">
        <v>7</v>
      </c>
      <c r="I18" s="197">
        <v>19</v>
      </c>
      <c r="J18" s="189">
        <v>5</v>
      </c>
      <c r="K18" s="197">
        <v>0</v>
      </c>
      <c r="L18" s="190">
        <v>1</v>
      </c>
      <c r="M18" s="198">
        <f t="shared" si="4"/>
        <v>4</v>
      </c>
      <c r="N18" s="188">
        <f t="shared" si="5"/>
        <v>0</v>
      </c>
      <c r="O18" s="332">
        <v>3</v>
      </c>
      <c r="P18" s="329">
        <v>0</v>
      </c>
      <c r="Q18" s="197">
        <v>1</v>
      </c>
      <c r="R18" s="329">
        <v>0</v>
      </c>
      <c r="S18" s="197">
        <v>0</v>
      </c>
      <c r="T18" s="329">
        <v>0</v>
      </c>
      <c r="U18" s="102"/>
      <c r="V18" s="99"/>
      <c r="W18" s="103"/>
      <c r="X18" s="99"/>
      <c r="Y18" s="103"/>
    </row>
    <row r="19" spans="1:25" s="100" customFormat="1" ht="37.5" customHeight="1">
      <c r="A19" s="104">
        <v>8</v>
      </c>
      <c r="B19" s="105" t="s">
        <v>27</v>
      </c>
      <c r="C19" s="197">
        <f t="shared" si="0"/>
        <v>69</v>
      </c>
      <c r="D19" s="190">
        <f t="shared" si="1"/>
        <v>30</v>
      </c>
      <c r="E19" s="198">
        <f t="shared" si="2"/>
        <v>51</v>
      </c>
      <c r="F19" s="188">
        <f t="shared" si="3"/>
        <v>29</v>
      </c>
      <c r="G19" s="198">
        <v>21</v>
      </c>
      <c r="H19" s="188">
        <v>21</v>
      </c>
      <c r="I19" s="197">
        <v>28</v>
      </c>
      <c r="J19" s="189">
        <v>8</v>
      </c>
      <c r="K19" s="197">
        <v>2</v>
      </c>
      <c r="L19" s="190">
        <v>0</v>
      </c>
      <c r="M19" s="198">
        <f t="shared" si="4"/>
        <v>18</v>
      </c>
      <c r="N19" s="188">
        <f t="shared" si="5"/>
        <v>1</v>
      </c>
      <c r="O19" s="332">
        <v>18</v>
      </c>
      <c r="P19" s="329">
        <v>1</v>
      </c>
      <c r="Q19" s="197">
        <v>0</v>
      </c>
      <c r="R19" s="329">
        <v>0</v>
      </c>
      <c r="S19" s="197">
        <v>0</v>
      </c>
      <c r="T19" s="329">
        <v>0</v>
      </c>
      <c r="U19" s="102"/>
      <c r="V19" s="99"/>
      <c r="W19" s="103"/>
      <c r="X19" s="99"/>
      <c r="Y19" s="103"/>
    </row>
    <row r="20" spans="1:25" s="100" customFormat="1" ht="37.5" customHeight="1">
      <c r="A20" s="104">
        <v>9</v>
      </c>
      <c r="B20" s="105" t="s">
        <v>28</v>
      </c>
      <c r="C20" s="197">
        <f t="shared" si="0"/>
        <v>8</v>
      </c>
      <c r="D20" s="190">
        <f t="shared" si="1"/>
        <v>3</v>
      </c>
      <c r="E20" s="198">
        <f t="shared" si="2"/>
        <v>8</v>
      </c>
      <c r="F20" s="188">
        <f t="shared" si="3"/>
        <v>3</v>
      </c>
      <c r="G20" s="198">
        <v>1</v>
      </c>
      <c r="H20" s="188">
        <v>3</v>
      </c>
      <c r="I20" s="197">
        <v>7</v>
      </c>
      <c r="J20" s="189">
        <v>0</v>
      </c>
      <c r="K20" s="197">
        <v>0</v>
      </c>
      <c r="L20" s="190">
        <v>0</v>
      </c>
      <c r="M20" s="198">
        <f t="shared" si="4"/>
        <v>0</v>
      </c>
      <c r="N20" s="188">
        <f t="shared" si="5"/>
        <v>0</v>
      </c>
      <c r="O20" s="332">
        <v>0</v>
      </c>
      <c r="P20" s="329">
        <v>0</v>
      </c>
      <c r="Q20" s="197">
        <v>0</v>
      </c>
      <c r="R20" s="329">
        <v>0</v>
      </c>
      <c r="S20" s="197">
        <v>0</v>
      </c>
      <c r="T20" s="329">
        <v>0</v>
      </c>
      <c r="U20" s="102"/>
      <c r="V20" s="99"/>
      <c r="W20" s="103"/>
      <c r="X20" s="99"/>
      <c r="Y20" s="103"/>
    </row>
    <row r="21" spans="1:25" s="100" customFormat="1" ht="37.5" customHeight="1">
      <c r="A21" s="104">
        <v>10</v>
      </c>
      <c r="B21" s="105" t="s">
        <v>29</v>
      </c>
      <c r="C21" s="197">
        <f t="shared" si="0"/>
        <v>45</v>
      </c>
      <c r="D21" s="190">
        <f t="shared" si="1"/>
        <v>13</v>
      </c>
      <c r="E21" s="198">
        <f t="shared" si="2"/>
        <v>44</v>
      </c>
      <c r="F21" s="188">
        <f t="shared" si="3"/>
        <v>13</v>
      </c>
      <c r="G21" s="198">
        <v>8</v>
      </c>
      <c r="H21" s="188">
        <v>11</v>
      </c>
      <c r="I21" s="197">
        <v>36</v>
      </c>
      <c r="J21" s="189">
        <v>2</v>
      </c>
      <c r="K21" s="197">
        <v>0</v>
      </c>
      <c r="L21" s="190">
        <v>0</v>
      </c>
      <c r="M21" s="198">
        <f t="shared" si="4"/>
        <v>1</v>
      </c>
      <c r="N21" s="188">
        <f t="shared" si="5"/>
        <v>0</v>
      </c>
      <c r="O21" s="332">
        <v>1</v>
      </c>
      <c r="P21" s="329">
        <v>0</v>
      </c>
      <c r="Q21" s="197">
        <v>0</v>
      </c>
      <c r="R21" s="329">
        <v>0</v>
      </c>
      <c r="S21" s="197">
        <v>0</v>
      </c>
      <c r="T21" s="329">
        <v>0</v>
      </c>
      <c r="U21" s="102"/>
      <c r="V21" s="99"/>
      <c r="W21" s="103"/>
      <c r="X21" s="99"/>
      <c r="Y21" s="103"/>
    </row>
    <row r="22" spans="1:25" s="100" customFormat="1" ht="37.5" customHeight="1">
      <c r="A22" s="104">
        <v>11</v>
      </c>
      <c r="B22" s="105" t="s">
        <v>30</v>
      </c>
      <c r="C22" s="197">
        <f t="shared" si="0"/>
        <v>53</v>
      </c>
      <c r="D22" s="190">
        <f t="shared" si="1"/>
        <v>36</v>
      </c>
      <c r="E22" s="198">
        <f t="shared" si="2"/>
        <v>53</v>
      </c>
      <c r="F22" s="188">
        <f t="shared" si="3"/>
        <v>36</v>
      </c>
      <c r="G22" s="198">
        <v>16</v>
      </c>
      <c r="H22" s="188">
        <v>17</v>
      </c>
      <c r="I22" s="197">
        <v>37</v>
      </c>
      <c r="J22" s="189">
        <v>19</v>
      </c>
      <c r="K22" s="197">
        <v>0</v>
      </c>
      <c r="L22" s="190">
        <v>0</v>
      </c>
      <c r="M22" s="198">
        <f t="shared" si="4"/>
        <v>0</v>
      </c>
      <c r="N22" s="188">
        <f t="shared" si="5"/>
        <v>0</v>
      </c>
      <c r="O22" s="332">
        <v>0</v>
      </c>
      <c r="P22" s="329">
        <v>0</v>
      </c>
      <c r="Q22" s="197">
        <v>0</v>
      </c>
      <c r="R22" s="329">
        <v>0</v>
      </c>
      <c r="S22" s="197">
        <v>0</v>
      </c>
      <c r="T22" s="329">
        <v>0</v>
      </c>
      <c r="U22" s="102"/>
      <c r="V22" s="99"/>
      <c r="W22" s="103"/>
      <c r="X22" s="99"/>
      <c r="Y22" s="103"/>
    </row>
    <row r="23" spans="1:25" s="100" customFormat="1" ht="37.5" customHeight="1">
      <c r="A23" s="104">
        <v>12</v>
      </c>
      <c r="B23" s="105" t="s">
        <v>31</v>
      </c>
      <c r="C23" s="197">
        <f t="shared" si="0"/>
        <v>23</v>
      </c>
      <c r="D23" s="190">
        <f t="shared" si="1"/>
        <v>21</v>
      </c>
      <c r="E23" s="198">
        <f t="shared" si="2"/>
        <v>23</v>
      </c>
      <c r="F23" s="188">
        <f t="shared" si="3"/>
        <v>21</v>
      </c>
      <c r="G23" s="198">
        <v>10</v>
      </c>
      <c r="H23" s="188">
        <v>16</v>
      </c>
      <c r="I23" s="197">
        <v>13</v>
      </c>
      <c r="J23" s="189">
        <v>4</v>
      </c>
      <c r="K23" s="197">
        <v>0</v>
      </c>
      <c r="L23" s="190">
        <v>1</v>
      </c>
      <c r="M23" s="198">
        <f t="shared" si="4"/>
        <v>0</v>
      </c>
      <c r="N23" s="188">
        <f t="shared" si="5"/>
        <v>0</v>
      </c>
      <c r="O23" s="332">
        <v>0</v>
      </c>
      <c r="P23" s="329">
        <v>0</v>
      </c>
      <c r="Q23" s="197">
        <v>0</v>
      </c>
      <c r="R23" s="329">
        <v>0</v>
      </c>
      <c r="S23" s="197">
        <v>0</v>
      </c>
      <c r="T23" s="329">
        <v>0</v>
      </c>
      <c r="U23" s="102"/>
      <c r="V23" s="99"/>
      <c r="W23" s="103"/>
      <c r="X23" s="99"/>
      <c r="Y23" s="103"/>
    </row>
    <row r="24" spans="1:25" s="100" customFormat="1" ht="37.5" customHeight="1">
      <c r="A24" s="104">
        <v>13</v>
      </c>
      <c r="B24" s="105" t="s">
        <v>32</v>
      </c>
      <c r="C24" s="197">
        <f t="shared" si="0"/>
        <v>38</v>
      </c>
      <c r="D24" s="190">
        <f t="shared" si="1"/>
        <v>7</v>
      </c>
      <c r="E24" s="198">
        <f t="shared" si="2"/>
        <v>38</v>
      </c>
      <c r="F24" s="188">
        <f t="shared" si="3"/>
        <v>6</v>
      </c>
      <c r="G24" s="198">
        <v>15</v>
      </c>
      <c r="H24" s="188">
        <v>5</v>
      </c>
      <c r="I24" s="197">
        <v>21</v>
      </c>
      <c r="J24" s="189">
        <v>1</v>
      </c>
      <c r="K24" s="197">
        <v>2</v>
      </c>
      <c r="L24" s="190">
        <v>0</v>
      </c>
      <c r="M24" s="198">
        <f t="shared" si="4"/>
        <v>0</v>
      </c>
      <c r="N24" s="188">
        <f t="shared" si="5"/>
        <v>1</v>
      </c>
      <c r="O24" s="332">
        <v>0</v>
      </c>
      <c r="P24" s="329">
        <v>0</v>
      </c>
      <c r="Q24" s="197">
        <v>0</v>
      </c>
      <c r="R24" s="329">
        <v>1</v>
      </c>
      <c r="S24" s="197">
        <v>0</v>
      </c>
      <c r="T24" s="329">
        <v>0</v>
      </c>
      <c r="U24" s="102"/>
      <c r="V24" s="99"/>
      <c r="W24" s="103"/>
      <c r="X24" s="99"/>
      <c r="Y24" s="103"/>
    </row>
    <row r="25" spans="1:25" s="100" customFormat="1" ht="37.5" customHeight="1">
      <c r="A25" s="104">
        <v>14</v>
      </c>
      <c r="B25" s="105" t="s">
        <v>33</v>
      </c>
      <c r="C25" s="197">
        <f t="shared" si="0"/>
        <v>89</v>
      </c>
      <c r="D25" s="190">
        <f t="shared" si="1"/>
        <v>82</v>
      </c>
      <c r="E25" s="198">
        <f t="shared" si="2"/>
        <v>74</v>
      </c>
      <c r="F25" s="188">
        <f t="shared" si="3"/>
        <v>73</v>
      </c>
      <c r="G25" s="198">
        <v>41</v>
      </c>
      <c r="H25" s="188">
        <v>37</v>
      </c>
      <c r="I25" s="197">
        <v>32</v>
      </c>
      <c r="J25" s="189">
        <v>36</v>
      </c>
      <c r="K25" s="197">
        <v>1</v>
      </c>
      <c r="L25" s="190">
        <v>0</v>
      </c>
      <c r="M25" s="198">
        <f t="shared" si="4"/>
        <v>15</v>
      </c>
      <c r="N25" s="188">
        <f t="shared" si="5"/>
        <v>9</v>
      </c>
      <c r="O25" s="332">
        <v>10</v>
      </c>
      <c r="P25" s="329">
        <v>7</v>
      </c>
      <c r="Q25" s="197">
        <v>0</v>
      </c>
      <c r="R25" s="329">
        <v>1</v>
      </c>
      <c r="S25" s="197">
        <v>5</v>
      </c>
      <c r="T25" s="329">
        <v>1</v>
      </c>
      <c r="U25" s="102"/>
      <c r="V25" s="99"/>
      <c r="W25" s="103"/>
      <c r="X25" s="99"/>
      <c r="Y25" s="103"/>
    </row>
    <row r="26" spans="1:25" s="100" customFormat="1" ht="37.5" customHeight="1" thickBot="1">
      <c r="A26" s="104">
        <v>15</v>
      </c>
      <c r="B26" s="105" t="s">
        <v>34</v>
      </c>
      <c r="C26" s="200">
        <f t="shared" si="0"/>
        <v>2</v>
      </c>
      <c r="D26" s="258">
        <f t="shared" si="1"/>
        <v>3</v>
      </c>
      <c r="E26" s="199">
        <f t="shared" si="2"/>
        <v>0</v>
      </c>
      <c r="F26" s="191">
        <f t="shared" si="3"/>
        <v>1</v>
      </c>
      <c r="G26" s="199">
        <v>0</v>
      </c>
      <c r="H26" s="191">
        <v>0</v>
      </c>
      <c r="I26" s="200">
        <v>0</v>
      </c>
      <c r="J26" s="257">
        <v>0</v>
      </c>
      <c r="K26" s="200">
        <v>0</v>
      </c>
      <c r="L26" s="258">
        <v>1</v>
      </c>
      <c r="M26" s="334">
        <f t="shared" si="4"/>
        <v>2</v>
      </c>
      <c r="N26" s="364">
        <f t="shared" si="5"/>
        <v>2</v>
      </c>
      <c r="O26" s="333">
        <v>1</v>
      </c>
      <c r="P26" s="330">
        <v>1</v>
      </c>
      <c r="Q26" s="200">
        <v>0</v>
      </c>
      <c r="R26" s="330">
        <v>0</v>
      </c>
      <c r="S26" s="200">
        <v>1</v>
      </c>
      <c r="T26" s="330">
        <v>1</v>
      </c>
      <c r="U26" s="102"/>
      <c r="V26" s="99"/>
      <c r="W26" s="103"/>
      <c r="X26" s="99"/>
      <c r="Y26" s="103"/>
    </row>
    <row r="27" spans="1:25" s="100" customFormat="1" ht="37.5" customHeight="1" thickBot="1">
      <c r="A27" s="106"/>
      <c r="B27" s="107" t="s">
        <v>10</v>
      </c>
      <c r="C27" s="192">
        <f t="shared" si="0"/>
        <v>503</v>
      </c>
      <c r="D27" s="194">
        <f>SUM(D12:D26)</f>
        <v>343</v>
      </c>
      <c r="E27" s="259">
        <f t="shared" si="2"/>
        <v>458</v>
      </c>
      <c r="F27" s="193">
        <f t="shared" si="3"/>
        <v>327</v>
      </c>
      <c r="G27" s="192">
        <f aca="true" t="shared" si="6" ref="G27:L27">SUM(G12:G26)</f>
        <v>156</v>
      </c>
      <c r="H27" s="195">
        <f>SUM(H12:H26)</f>
        <v>197</v>
      </c>
      <c r="I27" s="192">
        <f t="shared" si="6"/>
        <v>297</v>
      </c>
      <c r="J27" s="195">
        <f>SUM(J12:J26)</f>
        <v>126</v>
      </c>
      <c r="K27" s="192">
        <f t="shared" si="6"/>
        <v>5</v>
      </c>
      <c r="L27" s="195">
        <f t="shared" si="6"/>
        <v>4</v>
      </c>
      <c r="M27" s="259">
        <f t="shared" si="4"/>
        <v>45</v>
      </c>
      <c r="N27" s="193">
        <f t="shared" si="5"/>
        <v>16</v>
      </c>
      <c r="O27" s="192">
        <f>SUM(O12:O26)</f>
        <v>38</v>
      </c>
      <c r="P27" s="192">
        <f>SUM(P12:P26)</f>
        <v>11</v>
      </c>
      <c r="Q27" s="192">
        <f>SUM(Q12:Q25)</f>
        <v>1</v>
      </c>
      <c r="R27" s="192">
        <f>SUM(R12:R25)</f>
        <v>3</v>
      </c>
      <c r="S27" s="192">
        <f>SUM(S12:S26)</f>
        <v>6</v>
      </c>
      <c r="T27" s="192">
        <f>SUM(T12:T26)</f>
        <v>2</v>
      </c>
      <c r="U27" s="102"/>
      <c r="V27" s="103"/>
      <c r="W27" s="103"/>
      <c r="X27" s="108"/>
      <c r="Y27" s="103"/>
    </row>
    <row r="28" ht="29.25" customHeight="1"/>
    <row r="29" spans="2:20" ht="26.25">
      <c r="B29" s="474"/>
      <c r="C29" s="474"/>
      <c r="D29" s="474"/>
      <c r="E29" s="474"/>
      <c r="F29" s="474"/>
      <c r="G29" s="474"/>
      <c r="H29" s="474"/>
      <c r="I29" s="474"/>
      <c r="J29" s="474"/>
      <c r="K29" s="474"/>
      <c r="L29" s="474"/>
      <c r="M29" s="474"/>
      <c r="N29" s="474"/>
      <c r="O29" s="474"/>
      <c r="P29" s="474"/>
      <c r="Q29" s="474"/>
      <c r="R29" s="474"/>
      <c r="S29" s="474"/>
      <c r="T29" s="474"/>
    </row>
  </sheetData>
  <sheetProtection/>
  <mergeCells count="20">
    <mergeCell ref="B29:T29"/>
    <mergeCell ref="A3:T3"/>
    <mergeCell ref="A4:T4"/>
    <mergeCell ref="M5:T5"/>
    <mergeCell ref="A6:A10"/>
    <mergeCell ref="B6:B10"/>
    <mergeCell ref="C6:D9"/>
    <mergeCell ref="E6:T6"/>
    <mergeCell ref="E7:L7"/>
    <mergeCell ref="M7:T7"/>
    <mergeCell ref="E8:F9"/>
    <mergeCell ref="G8:L8"/>
    <mergeCell ref="M8:N9"/>
    <mergeCell ref="O8:T8"/>
    <mergeCell ref="G9:H9"/>
    <mergeCell ref="I9:J9"/>
    <mergeCell ref="K9:L9"/>
    <mergeCell ref="O9:P9"/>
    <mergeCell ref="Q9:R9"/>
    <mergeCell ref="S9:T9"/>
  </mergeCells>
  <printOptions/>
  <pageMargins left="0.39" right="0" top="0" bottom="0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Normal="70" zoomScaleSheetLayoutView="100" zoomScalePageLayoutView="0" workbookViewId="0" topLeftCell="A1">
      <selection activeCell="K14" sqref="K14"/>
    </sheetView>
  </sheetViews>
  <sheetFormatPr defaultColWidth="8.8515625" defaultRowHeight="12.75"/>
  <cols>
    <col min="1" max="1" width="9.7109375" style="37" customWidth="1"/>
    <col min="2" max="2" width="11.28125" style="37" customWidth="1"/>
    <col min="3" max="3" width="10.140625" style="37" customWidth="1"/>
    <col min="4" max="4" width="11.7109375" style="37" customWidth="1"/>
    <col min="5" max="5" width="8.7109375" style="37" customWidth="1"/>
    <col min="6" max="6" width="11.7109375" style="37" customWidth="1"/>
    <col min="7" max="7" width="9.140625" style="37" customWidth="1"/>
    <col min="8" max="8" width="8.7109375" style="37" customWidth="1"/>
    <col min="9" max="9" width="9.7109375" style="37" customWidth="1"/>
    <col min="10" max="10" width="11.28125" style="37" customWidth="1"/>
    <col min="11" max="11" width="12.57421875" style="37" customWidth="1"/>
    <col min="12" max="12" width="11.7109375" style="37" customWidth="1"/>
    <col min="13" max="13" width="13.7109375" style="37" customWidth="1"/>
    <col min="14" max="14" width="11.7109375" style="37" customWidth="1"/>
    <col min="15" max="15" width="8.7109375" style="37" customWidth="1"/>
    <col min="16" max="16" width="9.00390625" style="37" customWidth="1"/>
    <col min="17" max="16384" width="8.8515625" style="37" customWidth="1"/>
  </cols>
  <sheetData>
    <row r="1" spans="13:16" ht="16.5">
      <c r="M1" s="488"/>
      <c r="N1" s="488"/>
      <c r="O1" s="490"/>
      <c r="P1" s="490"/>
    </row>
    <row r="2" spans="13:16" ht="16.5">
      <c r="M2" s="489"/>
      <c r="N2" s="489"/>
      <c r="O2" s="491" t="s">
        <v>73</v>
      </c>
      <c r="P2" s="491"/>
    </row>
    <row r="3" spans="1:19" ht="15.75">
      <c r="A3" s="493"/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</row>
    <row r="4" spans="1:19" ht="18" customHeight="1">
      <c r="A4" s="485" t="s">
        <v>115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36"/>
      <c r="Q4" s="36"/>
      <c r="R4" s="36"/>
      <c r="S4" s="36"/>
    </row>
    <row r="5" spans="1:19" ht="15" customHeight="1">
      <c r="A5" s="492" t="s">
        <v>48</v>
      </c>
      <c r="B5" s="492"/>
      <c r="C5" s="492"/>
      <c r="D5" s="492"/>
      <c r="E5" s="492"/>
      <c r="F5" s="492"/>
      <c r="G5" s="492"/>
      <c r="H5" s="492"/>
      <c r="I5" s="492"/>
      <c r="J5" s="492"/>
      <c r="K5" s="492"/>
      <c r="L5" s="492"/>
      <c r="M5" s="492"/>
      <c r="N5" s="492"/>
      <c r="O5" s="492"/>
      <c r="P5" s="36"/>
      <c r="Q5" s="36"/>
      <c r="R5" s="36"/>
      <c r="S5" s="36"/>
    </row>
    <row r="6" spans="1:19" ht="15" customHeight="1">
      <c r="A6" s="76"/>
      <c r="B6" s="76"/>
      <c r="C6" s="76"/>
      <c r="D6" s="76"/>
      <c r="E6" s="495"/>
      <c r="F6" s="495"/>
      <c r="G6" s="495"/>
      <c r="H6" s="495"/>
      <c r="I6" s="495"/>
      <c r="J6" s="495"/>
      <c r="K6" s="76"/>
      <c r="L6" s="76"/>
      <c r="M6" s="76"/>
      <c r="N6" s="76"/>
      <c r="O6" s="76"/>
      <c r="P6" s="36"/>
      <c r="Q6" s="36"/>
      <c r="R6" s="36"/>
      <c r="S6" s="36"/>
    </row>
    <row r="7" spans="1:15" ht="11.25" customHeight="1" thickBot="1">
      <c r="A7" s="38"/>
      <c r="B7" s="38"/>
      <c r="C7" s="38"/>
      <c r="D7" s="38"/>
      <c r="E7" s="38"/>
      <c r="F7" s="494"/>
      <c r="G7" s="494"/>
      <c r="H7" s="118"/>
      <c r="I7" s="38"/>
      <c r="J7" s="38"/>
      <c r="K7" s="38"/>
      <c r="L7" s="38"/>
      <c r="M7" s="498"/>
      <c r="N7" s="498"/>
      <c r="O7" s="498"/>
    </row>
    <row r="8" spans="1:16" ht="19.5" customHeight="1" thickBot="1">
      <c r="A8" s="496" t="s">
        <v>63</v>
      </c>
      <c r="B8" s="497"/>
      <c r="C8" s="497"/>
      <c r="D8" s="497"/>
      <c r="E8" s="497"/>
      <c r="F8" s="497"/>
      <c r="G8" s="497"/>
      <c r="H8" s="486" t="s">
        <v>68</v>
      </c>
      <c r="I8" s="496" t="s">
        <v>64</v>
      </c>
      <c r="J8" s="497"/>
      <c r="K8" s="497"/>
      <c r="L8" s="497"/>
      <c r="M8" s="497"/>
      <c r="N8" s="497"/>
      <c r="O8" s="497"/>
      <c r="P8" s="486" t="s">
        <v>68</v>
      </c>
    </row>
    <row r="9" spans="1:16" ht="84" customHeight="1" thickBot="1">
      <c r="A9" s="59" t="s">
        <v>10</v>
      </c>
      <c r="B9" s="60" t="s">
        <v>42</v>
      </c>
      <c r="C9" s="61" t="s">
        <v>43</v>
      </c>
      <c r="D9" s="61" t="s">
        <v>44</v>
      </c>
      <c r="E9" s="62" t="s">
        <v>45</v>
      </c>
      <c r="F9" s="61" t="s">
        <v>46</v>
      </c>
      <c r="G9" s="64" t="s">
        <v>47</v>
      </c>
      <c r="H9" s="487"/>
      <c r="I9" s="63" t="s">
        <v>10</v>
      </c>
      <c r="J9" s="60" t="s">
        <v>42</v>
      </c>
      <c r="K9" s="61" t="s">
        <v>43</v>
      </c>
      <c r="L9" s="61" t="s">
        <v>44</v>
      </c>
      <c r="M9" s="62" t="s">
        <v>45</v>
      </c>
      <c r="N9" s="61" t="s">
        <v>46</v>
      </c>
      <c r="O9" s="64" t="s">
        <v>47</v>
      </c>
      <c r="P9" s="487"/>
    </row>
    <row r="10" spans="1:16" ht="19.5" customHeight="1" thickBot="1">
      <c r="A10" s="65">
        <v>1</v>
      </c>
      <c r="B10" s="66">
        <v>2</v>
      </c>
      <c r="C10" s="67">
        <v>3</v>
      </c>
      <c r="D10" s="67">
        <v>4</v>
      </c>
      <c r="E10" s="68">
        <v>5</v>
      </c>
      <c r="F10" s="67">
        <v>6</v>
      </c>
      <c r="G10" s="69">
        <v>7</v>
      </c>
      <c r="H10" s="119">
        <v>8</v>
      </c>
      <c r="I10" s="70">
        <v>9</v>
      </c>
      <c r="J10" s="70">
        <v>10</v>
      </c>
      <c r="K10" s="68">
        <v>11</v>
      </c>
      <c r="L10" s="67">
        <v>12</v>
      </c>
      <c r="M10" s="67">
        <v>13</v>
      </c>
      <c r="N10" s="67">
        <v>14</v>
      </c>
      <c r="O10" s="67">
        <v>15</v>
      </c>
      <c r="P10" s="71">
        <v>16</v>
      </c>
    </row>
    <row r="11" spans="1:16" ht="19.5" customHeight="1" thickBot="1">
      <c r="A11" s="39">
        <f>SUM(B11:G11)</f>
        <v>26</v>
      </c>
      <c r="B11" s="39">
        <v>15</v>
      </c>
      <c r="C11" s="39">
        <v>6</v>
      </c>
      <c r="D11" s="39">
        <v>0</v>
      </c>
      <c r="E11" s="39">
        <v>0</v>
      </c>
      <c r="F11" s="39">
        <v>0</v>
      </c>
      <c r="G11" s="39">
        <v>5</v>
      </c>
      <c r="H11" s="39">
        <v>0</v>
      </c>
      <c r="I11" s="39">
        <f>SUM(J11:O11)</f>
        <v>1904</v>
      </c>
      <c r="J11" s="72">
        <v>1217</v>
      </c>
      <c r="K11" s="73">
        <v>332</v>
      </c>
      <c r="L11" s="73">
        <v>0</v>
      </c>
      <c r="M11" s="74">
        <v>0</v>
      </c>
      <c r="N11" s="73">
        <v>1</v>
      </c>
      <c r="O11" s="75">
        <v>354</v>
      </c>
      <c r="P11" s="121">
        <v>0</v>
      </c>
    </row>
    <row r="14" ht="26.25" customHeight="1"/>
    <row r="15" spans="2:14" ht="19.5" customHeight="1">
      <c r="B15" s="484"/>
      <c r="C15" s="484"/>
      <c r="D15" s="484"/>
      <c r="E15" s="484"/>
      <c r="F15" s="484"/>
      <c r="G15" s="484"/>
      <c r="H15" s="484"/>
      <c r="I15" s="484"/>
      <c r="J15" s="484"/>
      <c r="K15" s="484"/>
      <c r="L15" s="484"/>
      <c r="M15" s="484"/>
      <c r="N15" s="484"/>
    </row>
  </sheetData>
  <sheetProtection/>
  <mergeCells count="15">
    <mergeCell ref="F7:G7"/>
    <mergeCell ref="E6:J6"/>
    <mergeCell ref="A8:G8"/>
    <mergeCell ref="I8:O8"/>
    <mergeCell ref="M7:O7"/>
    <mergeCell ref="B15:N15"/>
    <mergeCell ref="A4:O4"/>
    <mergeCell ref="H8:H9"/>
    <mergeCell ref="M1:N1"/>
    <mergeCell ref="M2:N2"/>
    <mergeCell ref="O1:P1"/>
    <mergeCell ref="O2:P2"/>
    <mergeCell ref="P8:P9"/>
    <mergeCell ref="A5:O5"/>
    <mergeCell ref="A3:S3"/>
  </mergeCells>
  <printOptions/>
  <pageMargins left="0.26" right="0.32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O65"/>
  <sheetViews>
    <sheetView tabSelected="1" view="pageBreakPreview" zoomScale="60" zoomScaleNormal="55" zoomScalePageLayoutView="0" workbookViewId="0" topLeftCell="A1">
      <selection activeCell="K18" sqref="K18"/>
    </sheetView>
  </sheetViews>
  <sheetFormatPr defaultColWidth="9.140625" defaultRowHeight="12.75"/>
  <cols>
    <col min="1" max="1" width="6.00390625" style="1" customWidth="1"/>
    <col min="2" max="15" width="16.28125" style="1" customWidth="1"/>
    <col min="16" max="16384" width="9.140625" style="1" customWidth="1"/>
  </cols>
  <sheetData>
    <row r="1" ht="27">
      <c r="O1" s="78"/>
    </row>
    <row r="2" spans="4:15" ht="30.75">
      <c r="D2" s="79"/>
      <c r="E2" s="79"/>
      <c r="F2" s="79"/>
      <c r="G2" s="79"/>
      <c r="H2" s="79"/>
      <c r="I2" s="79"/>
      <c r="O2" s="80" t="s">
        <v>81</v>
      </c>
    </row>
    <row r="3" spans="2:15" ht="64.5" customHeight="1">
      <c r="B3" s="377" t="s">
        <v>114</v>
      </c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</row>
    <row r="4" spans="2:15" ht="27">
      <c r="B4" s="376" t="s">
        <v>92</v>
      </c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</row>
    <row r="5" spans="2:15" ht="27.75" customHeight="1">
      <c r="B5" s="376" t="s">
        <v>90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  <c r="O5" s="376"/>
    </row>
    <row r="6" spans="2:15" ht="21" thickBot="1"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/>
    </row>
    <row r="7" spans="2:15" ht="41.25" customHeight="1" thickBot="1">
      <c r="B7" s="499" t="s">
        <v>74</v>
      </c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5"/>
    </row>
    <row r="8" spans="2:15" ht="42" customHeight="1" thickBot="1">
      <c r="B8" s="373" t="s">
        <v>75</v>
      </c>
      <c r="C8" s="374"/>
      <c r="D8" s="374"/>
      <c r="E8" s="374"/>
      <c r="F8" s="374"/>
      <c r="G8" s="374"/>
      <c r="H8" s="374"/>
      <c r="I8" s="375"/>
      <c r="J8" s="378" t="s">
        <v>76</v>
      </c>
      <c r="K8" s="383"/>
      <c r="L8" s="378" t="s">
        <v>77</v>
      </c>
      <c r="M8" s="383"/>
      <c r="N8" s="378" t="s">
        <v>10</v>
      </c>
      <c r="O8" s="383"/>
    </row>
    <row r="9" spans="2:15" ht="78" customHeight="1" thickBot="1">
      <c r="B9" s="378" t="s">
        <v>78</v>
      </c>
      <c r="C9" s="383"/>
      <c r="D9" s="378" t="s">
        <v>79</v>
      </c>
      <c r="E9" s="383"/>
      <c r="F9" s="378" t="s">
        <v>80</v>
      </c>
      <c r="G9" s="383"/>
      <c r="H9" s="378" t="s">
        <v>13</v>
      </c>
      <c r="I9" s="383"/>
      <c r="J9" s="500"/>
      <c r="K9" s="370"/>
      <c r="L9" s="500"/>
      <c r="M9" s="370"/>
      <c r="N9" s="500"/>
      <c r="O9" s="370"/>
    </row>
    <row r="10" spans="2:15" ht="43.5" customHeight="1" thickBot="1">
      <c r="B10" s="201" t="s">
        <v>111</v>
      </c>
      <c r="C10" s="83" t="s">
        <v>113</v>
      </c>
      <c r="D10" s="201" t="s">
        <v>111</v>
      </c>
      <c r="E10" s="83" t="s">
        <v>113</v>
      </c>
      <c r="F10" s="201" t="s">
        <v>111</v>
      </c>
      <c r="G10" s="83" t="s">
        <v>113</v>
      </c>
      <c r="H10" s="201" t="s">
        <v>111</v>
      </c>
      <c r="I10" s="83" t="s">
        <v>113</v>
      </c>
      <c r="J10" s="201" t="s">
        <v>111</v>
      </c>
      <c r="K10" s="83" t="s">
        <v>113</v>
      </c>
      <c r="L10" s="201" t="s">
        <v>111</v>
      </c>
      <c r="M10" s="83" t="s">
        <v>113</v>
      </c>
      <c r="N10" s="201" t="s">
        <v>111</v>
      </c>
      <c r="O10" s="83" t="s">
        <v>113</v>
      </c>
    </row>
    <row r="11" spans="2:15" ht="43.5" customHeight="1" thickBot="1">
      <c r="B11" s="202">
        <v>1</v>
      </c>
      <c r="C11" s="48">
        <v>2</v>
      </c>
      <c r="D11" s="204">
        <v>3</v>
      </c>
      <c r="E11" s="203">
        <v>4</v>
      </c>
      <c r="F11" s="202">
        <v>5</v>
      </c>
      <c r="G11" s="48">
        <v>6</v>
      </c>
      <c r="H11" s="204">
        <v>7</v>
      </c>
      <c r="I11" s="203">
        <v>8</v>
      </c>
      <c r="J11" s="202">
        <v>9</v>
      </c>
      <c r="K11" s="48">
        <v>10</v>
      </c>
      <c r="L11" s="204">
        <v>11</v>
      </c>
      <c r="M11" s="203">
        <v>12</v>
      </c>
      <c r="N11" s="202">
        <v>13</v>
      </c>
      <c r="O11" s="48">
        <v>14</v>
      </c>
    </row>
    <row r="12" spans="2:15" ht="54.75" customHeight="1" thickBot="1">
      <c r="B12" s="226" t="s">
        <v>91</v>
      </c>
      <c r="C12" s="227" t="s">
        <v>91</v>
      </c>
      <c r="D12" s="228" t="s">
        <v>91</v>
      </c>
      <c r="E12" s="229" t="s">
        <v>91</v>
      </c>
      <c r="F12" s="226" t="s">
        <v>91</v>
      </c>
      <c r="G12" s="227" t="s">
        <v>91</v>
      </c>
      <c r="H12" s="226" t="s">
        <v>91</v>
      </c>
      <c r="I12" s="227" t="s">
        <v>91</v>
      </c>
      <c r="J12" s="226" t="s">
        <v>91</v>
      </c>
      <c r="K12" s="227" t="s">
        <v>91</v>
      </c>
      <c r="L12" s="226" t="s">
        <v>91</v>
      </c>
      <c r="M12" s="227" t="s">
        <v>91</v>
      </c>
      <c r="N12" s="226" t="s">
        <v>91</v>
      </c>
      <c r="O12" s="227" t="s">
        <v>91</v>
      </c>
    </row>
    <row r="13" spans="2:15" ht="20.25">
      <c r="B13" s="84"/>
      <c r="C13" s="84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</row>
    <row r="14" spans="2:15" ht="42" customHeight="1">
      <c r="B14" s="87"/>
      <c r="C14" s="87"/>
      <c r="D14" s="88"/>
      <c r="E14" s="88"/>
      <c r="F14" s="88"/>
      <c r="G14" s="88"/>
      <c r="H14" s="88"/>
      <c r="I14" s="88"/>
      <c r="J14" s="85"/>
      <c r="K14" s="85"/>
      <c r="L14" s="85"/>
      <c r="M14" s="85"/>
      <c r="N14" s="85"/>
      <c r="O14" s="85"/>
    </row>
    <row r="15" spans="2:15" ht="22.5" customHeight="1">
      <c r="B15" s="376"/>
      <c r="C15" s="376"/>
      <c r="D15" s="376"/>
      <c r="E15" s="376"/>
      <c r="F15" s="376"/>
      <c r="G15" s="376"/>
      <c r="H15" s="376"/>
      <c r="I15" s="376"/>
      <c r="J15" s="376"/>
      <c r="K15" s="376"/>
      <c r="L15" s="376"/>
      <c r="M15" s="376"/>
      <c r="N15" s="376"/>
      <c r="O15" s="85"/>
    </row>
    <row r="16" spans="2:15" ht="40.5" customHeight="1">
      <c r="B16" s="84"/>
      <c r="C16" s="84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</row>
    <row r="17" spans="2:15" ht="20.25">
      <c r="B17" s="84"/>
      <c r="C17" s="84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</row>
    <row r="18" spans="2:15" ht="78" customHeight="1">
      <c r="B18" s="84"/>
      <c r="C18" s="84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</row>
    <row r="19" spans="2:15" ht="20.25">
      <c r="B19" s="84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</row>
    <row r="20" spans="2:15" ht="27.75">
      <c r="B20" s="84"/>
      <c r="C20" s="84"/>
      <c r="D20" s="85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ht="27.75">
      <c r="B21" s="84"/>
      <c r="C21" s="84"/>
      <c r="D21" s="85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ht="27.75">
      <c r="B22" s="84"/>
      <c r="C22" s="84"/>
      <c r="D22" s="85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26.25">
      <c r="B23" s="84"/>
      <c r="C23" s="84"/>
      <c r="D23" s="86"/>
      <c r="E23" s="11"/>
      <c r="F23" s="11"/>
      <c r="G23" s="11"/>
      <c r="H23" s="11"/>
      <c r="I23" s="11"/>
      <c r="J23" s="10"/>
      <c r="K23" s="10"/>
      <c r="L23" s="10"/>
      <c r="M23" s="10"/>
      <c r="N23" s="10"/>
      <c r="O23" s="10"/>
    </row>
    <row r="24" spans="2:15" ht="27.75">
      <c r="B24" s="84"/>
      <c r="C24" s="84"/>
      <c r="D24" s="84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2:15" ht="27.75">
      <c r="B25" s="84"/>
      <c r="C25" s="84"/>
      <c r="D25" s="84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2:15" ht="27.75">
      <c r="B26" s="84"/>
      <c r="C26" s="84"/>
      <c r="D26" s="84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ht="27.75">
      <c r="B27" s="84"/>
      <c r="C27" s="84"/>
      <c r="D27" s="84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ht="27.75">
      <c r="B28" s="84"/>
      <c r="C28" s="84"/>
      <c r="D28" s="84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ht="27.75">
      <c r="B29" s="84"/>
      <c r="C29" s="84"/>
      <c r="D29" s="8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5" ht="20.25"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2:15" ht="20.25"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2:15" ht="20.25"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2:15" ht="20.25"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2:15" ht="20.25"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2:15" ht="20.25"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</row>
    <row r="36" spans="2:15" ht="20.25"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2:15" ht="20.25"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2:15" ht="20.25"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2:15" ht="20.25"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2:15" ht="20.25"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2:15" ht="20.2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2:15" ht="20.25"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2:15" ht="20.25"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2:15" ht="20.25"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  <row r="45" spans="2:15" ht="20.25"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</row>
    <row r="46" spans="2:15" ht="20.25"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</row>
    <row r="47" spans="2:15" ht="20.2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0.25"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</row>
    <row r="49" spans="2:15" ht="20.25"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</row>
    <row r="50" spans="2:15" ht="20.25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</row>
    <row r="51" spans="2:15" ht="20.25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</row>
    <row r="52" spans="2:15" ht="20.25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</row>
    <row r="53" spans="2:15" ht="20.25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</row>
    <row r="54" spans="2:15" ht="20.25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</row>
    <row r="55" spans="2:15" ht="20.25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</row>
    <row r="56" spans="2:15" ht="20.25"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</row>
    <row r="57" spans="2:15" ht="20.25"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</row>
    <row r="58" spans="2:15" ht="20.25"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</row>
    <row r="59" spans="2:15" ht="20.25"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</row>
    <row r="60" spans="2:15" ht="20.25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</row>
    <row r="61" spans="2:15" ht="20.25"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</row>
    <row r="62" spans="2:15" ht="20.25"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</row>
    <row r="63" spans="2:15" ht="20.25"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</row>
    <row r="64" spans="2:15" ht="20.25"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</row>
    <row r="65" spans="2:15" ht="20.2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</sheetData>
  <sheetProtection/>
  <mergeCells count="13">
    <mergeCell ref="N8:O9"/>
    <mergeCell ref="B9:C9"/>
    <mergeCell ref="D9:E9"/>
    <mergeCell ref="B15:N15"/>
    <mergeCell ref="F9:G9"/>
    <mergeCell ref="H9:I9"/>
    <mergeCell ref="B3:O3"/>
    <mergeCell ref="B4:O4"/>
    <mergeCell ref="B5:O5"/>
    <mergeCell ref="B7:O7"/>
    <mergeCell ref="B8:I8"/>
    <mergeCell ref="J8:K9"/>
    <mergeCell ref="L8:M9"/>
  </mergeCells>
  <printOptions/>
  <pageMargins left="0.7086614173228347" right="0.7086614173228347" top="0.35433070866141736" bottom="0.7480314960629921" header="0.2362204724409449" footer="0.3149606299212598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Дилнора Ш. Инагамова</cp:lastModifiedBy>
  <cp:lastPrinted>2022-03-28T07:10:27Z</cp:lastPrinted>
  <dcterms:created xsi:type="dcterms:W3CDTF">1996-10-08T23:32:33Z</dcterms:created>
  <dcterms:modified xsi:type="dcterms:W3CDTF">2022-03-30T12:22:06Z</dcterms:modified>
  <cp:category/>
  <cp:version/>
  <cp:contentType/>
  <cp:contentStatus/>
</cp:coreProperties>
</file>